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tabRatio="788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<sst xmlns="http://schemas.openxmlformats.org/spreadsheetml/2006/main" count="84" uniqueCount="84">
  <si>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Наименование</t>
  </si>
  <si>
    <t>Код доходов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</si>
  <si>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</si>
  <si>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</si>
  <si>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</si>
  <si>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</si>
  <si>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</si>
  <si>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</si>
  <si>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</si>
  <si>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</si>
  <si>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ВСЕГО ДОХОДОВ</t>
  </si>
  <si>
    <t>НАЛОГОВЫЕ И НЕНАЛОГОВЫЕ ДОХОДЫ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</si>
  <si>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</si>
  <si>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Налог на доходы физических лиц</t>
  </si>
  <si>
    <t>Прочие неналоговые доходы</t>
  </si>
  <si>
    <t>000 1 01 02010 01 0000 110</t>
  </si>
  <si>
    <t>000 1 11 00000 00 0000 000</t>
  </si>
  <si>
    <t>в том числе: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</si>
  <si>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</si>
  <si>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</si>
  <si>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000 1 13 00000 00 0000 000</t>
  </si>
  <si>
    <t>Прочие доходы от компенсации затрат бюджетов городских округов</t>
  </si>
  <si>
    <t>000 1 13 02994 04 0000 130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</si>
  <si>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</si>
  <si>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</si>
  <si>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осуществление государственных полномочий по формированию торгового реестра</t>
  </si>
  <si>
    <t>Дотации бюджетам городских округов на выравнивание бюджетной обеспеченности</t>
  </si>
  <si>
    <t>Прочие субвенции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</si>
  <si>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</si>
  <si>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План</t>
  </si>
  <si>
    <t>Исполнено</t>
  </si>
  <si>
    <t>ВСЕГО ДОХОДОВ С УЧЕТОМ ВОЗВРАТА ОСТАТКОВ СУБСИДИЙ</t>
  </si>
  <si>
    <t>000 1 16 00000 00 0000 000</t>
  </si>
  <si>
    <t>000 1 16 90040 04 0000 140</t>
  </si>
  <si>
    <t>000 1 17 00000 00 0000 000</t>
  </si>
  <si>
    <t>000 1 17 05040 04 0000 180</t>
  </si>
  <si>
    <t>000 2 00 00000 00 0000 000</t>
  </si>
  <si>
    <t xml:space="preserve">ДОХОДЫ ОТ ОКАЗАНИЯ ПЛАТНЫХ УСЛУГ (РАБОТ) И КОМПЕНСАЦИИ ЗАТРАТ ГОСУДАРСТВА </t>
  </si>
  <si>
    <t>000 1 00 00000 00 0000 000</t>
  </si>
  <si>
    <t>000 1 01 00000 00 0000 000</t>
  </si>
  <si>
    <t>000 1 01 02000 01 0000 110</t>
  </si>
  <si>
    <t>000 1 05 00000 00 0000 000</t>
  </si>
  <si>
    <t>000 1 05 02010 02 0000 110</t>
  </si>
  <si>
    <t>НАЛОГИ НА ИМУЩЕСТВО</t>
  </si>
  <si>
    <t>000 1 06 00000 00 0000 000</t>
  </si>
  <si>
    <t>Земельный налог</t>
  </si>
  <si>
    <t>000 1 06 06000 00 0000 110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</si>
  <si>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</si>
  <si>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</si>
  <si>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</si>
  <si>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</si>
  <si>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000 1 12 01010 01 0000 120</t>
  </si>
  <si>
    <t>000 1 17 05000 00 0000 180</t>
  </si>
  <si>
    <t>000 2 02 15001 04 0000 150</t>
  </si>
  <si>
    <t>Прочие субсидии бюджетам городских округов</t>
  </si>
  <si>
    <t>000 2 02 29999 04 0000 150</t>
  </si>
  <si>
    <t>000 2 02 30024 04 0000 150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</si>
  <si>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</si>
  <si>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созданию комиссии по делам несовершеннолетних и защите их прав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</si>
  <si>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</si>
  <si>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 xml:space="preserve">Субвенции городским округов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</si>
  <si>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</si>
  <si>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</si>
  <si>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Единая субвенция бюджетам городских округов</t>
  </si>
  <si>
    <t>000 2 02 39998 04 0000 150</t>
  </si>
  <si>
    <t>- на осуществление государственных полномочий по организации и осуществлению деятельности по опеке и попечительству</t>
  </si>
  <si>
    <t>- на осуществление государственных полномочий по созданию комиссии по делам несовершеннолетних и защите их прав</t>
  </si>
  <si>
    <t>000 2 02 39999 04 0000 150</t>
  </si>
  <si>
    <t xml:space="preserve">Прочие межбюджетные трансферты, передаваемые бюджетам городских округов
</t>
  </si>
  <si>
    <t>000 2 02 49999 04 0000 150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</si>
  <si>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</si>
  <si>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Плата за выбросы загрязняющих веществ в атмосферный воздух стационарными объектами </t>
  </si>
  <si>
    <t>Плата за размещение отходов производства</t>
  </si>
  <si>
    <t>000 1 12 01041 01 0000 120</t>
  </si>
  <si>
    <t>000 1 16 03010 01 0000 140</t>
  </si>
  <si>
    <t>000 1 16 33040 04 0000 140</t>
  </si>
  <si>
    <t>000 2 19 60010 04 0000 150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</si>
  <si>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</si>
  <si>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</si>
  <si>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Приложение № 1</t>
  </si>
  <si>
    <t>%   исполнения</t>
  </si>
  <si>
    <t>к Постановлению администрации МО ГО "Новая Земля" "Об утверждении  отчета об исполнении местного бюджета МО ГО "Новая Земля" за 2 квартал 2019 года. от "24" июля 2019г. № 09</t>
  </si>
  <si>
    <t>Налог на доходы физических лиц с доходов, полученных физическими лицамив соотвествии со статьей 228 Налогового кодекса Российской Федерации</t>
  </si>
  <si>
    <t>Объем поступления доходов местного бюджета  за 2 квартал 2019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</si>
</sst>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5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49" fontId="4" fillId="34" borderId="11" xfId="0" applyNumberFormat="1" applyFont="1" applyFill="1" applyBorder="1" applyAlignment="1">
      <alignment horizontal="left" wrapText="1"/>
    </xf>
    <xf numFmtId="0" fontId="53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/>
    </xf>
    <xf numFmtId="189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34" borderId="11" xfId="0" applyNumberFormat="1" applyFont="1" applyFill="1" applyBorder="1" applyAlignment="1">
      <alignment horizontal="right" vertical="center"/>
    </xf>
    <xf numFmtId="4" fontId="6" fillId="34" borderId="11" xfId="0" applyNumberFormat="1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4" fontId="7" fillId="0" borderId="11" xfId="0" applyNumberFormat="1" applyFont="1" applyFill="1" applyBorder="1" applyAlignment="1">
      <alignment horizontal="right" vertical="center"/>
    </xf>
    <xf numFmtId="49" fontId="55" fillId="0" borderId="11" xfId="0" applyNumberFormat="1" applyFont="1" applyFill="1" applyBorder="1" applyAlignment="1">
      <alignment horizontal="center" vertical="center"/>
    </xf>
    <xf numFmtId="4" fontId="55" fillId="34" borderId="11" xfId="0" applyNumberFormat="1" applyFont="1" applyFill="1" applyBorder="1" applyAlignment="1">
      <alignment horizontal="right" vertical="center"/>
    </xf>
    <xf numFmtId="49" fontId="56" fillId="0" borderId="11" xfId="0" applyNumberFormat="1" applyFont="1" applyFill="1" applyBorder="1" applyAlignment="1">
      <alignment horizontal="center" vertical="center"/>
    </xf>
    <xf numFmtId="4" fontId="57" fillId="34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71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3">
      <selection activeCell="K19" sqref="K19"/>
    </sheetView>
  </sheetViews>
  <sheetFormatPr defaultColWidth="9.140625" defaultRowHeight="12.75"/>
  <cols>
    <col min="1" max="1" width="51.00390625" style="5" customWidth="1"/>
    <col min="2" max="2" width="28.28125" style="8" customWidth="1"/>
    <col min="3" max="3" width="17.7109375" style="18" customWidth="1"/>
    <col min="4" max="4" width="19.8515625" style="8" customWidth="1"/>
    <col min="5" max="5" width="16.7109375" style="18" customWidth="1"/>
    <col min="6" max="6" width="15.8515625" style="18" customWidth="1"/>
    <col min="7" max="7" width="13.57421875" style="8" customWidth="1"/>
    <col min="8" max="16384" width="9.140625" style="8" customWidth="1"/>
  </cols>
  <sheetData>
    <row r="1" spans="3:5" ht="15.75">
      <c r="C1" s="54" t="s">
        <v>79</v>
      </c>
      <c r="D1" s="54"/>
      <c r="E1" s="54"/>
    </row>
    <row r="2" spans="3:7" ht="12.75" customHeight="1">
      <c r="C2" s="53" t="s">
        <v>81</v>
      </c>
      <c r="D2" s="53"/>
      <c r="E2" s="53"/>
      <c r="F2" s="50"/>
      <c r="G2" s="50"/>
    </row>
    <row r="3" spans="1:7" s="19" customFormat="1" ht="15" customHeight="1">
      <c r="A3" s="7"/>
      <c r="C3" s="53"/>
      <c r="D3" s="53"/>
      <c r="E3" s="53"/>
      <c r="F3" s="50"/>
      <c r="G3" s="50"/>
    </row>
    <row r="4" spans="1:7" s="19" customFormat="1" ht="15" customHeight="1">
      <c r="A4" s="7"/>
      <c r="C4" s="53"/>
      <c r="D4" s="53"/>
      <c r="E4" s="53"/>
      <c r="F4" s="50"/>
      <c r="G4" s="50"/>
    </row>
    <row r="5" spans="1:7" s="19" customFormat="1" ht="15" customHeight="1">
      <c r="A5" s="7"/>
      <c r="C5" s="53"/>
      <c r="D5" s="53"/>
      <c r="E5" s="53"/>
      <c r="F5" s="50"/>
      <c r="G5" s="50"/>
    </row>
    <row r="6" spans="1:7" s="19" customFormat="1" ht="15" customHeight="1">
      <c r="A6" s="7"/>
      <c r="C6" s="53"/>
      <c r="D6" s="53"/>
      <c r="E6" s="53"/>
      <c r="F6" s="50"/>
      <c r="G6" s="50"/>
    </row>
    <row r="7" spans="1:3" s="19" customFormat="1" ht="14.25" customHeight="1">
      <c r="A7" s="7"/>
      <c r="B7" s="21"/>
      <c r="C7" s="20"/>
    </row>
    <row r="8" spans="1:7" s="19" customFormat="1" ht="14.25" customHeight="1">
      <c r="A8" s="7"/>
      <c r="B8" s="21"/>
      <c r="C8" s="20"/>
      <c r="E8" s="18"/>
      <c r="F8" s="18"/>
      <c r="G8" s="8"/>
    </row>
    <row r="9" spans="1:5" ht="18" customHeight="1">
      <c r="A9" s="55" t="s">
        <v>83</v>
      </c>
      <c r="B9" s="55"/>
      <c r="C9" s="55"/>
      <c r="D9" s="55"/>
      <c r="E9" s="55"/>
    </row>
    <row r="10" spans="2:6" ht="12.75" customHeight="1">
      <c r="B10" s="9"/>
      <c r="E10" s="8"/>
      <c r="F10" s="8"/>
    </row>
    <row r="11" spans="1:6" ht="38.25" customHeight="1">
      <c r="A11" s="2" t="s">
        <v>0</v>
      </c>
      <c r="B11" s="22" t="s">
        <v>1</v>
      </c>
      <c r="C11" s="22" t="s">
        <v>29</v>
      </c>
      <c r="D11" s="22" t="s">
        <v>30</v>
      </c>
      <c r="E11" s="23" t="s">
        <v>80</v>
      </c>
      <c r="F11" s="8"/>
    </row>
    <row r="12" spans="1:6" ht="15.75">
      <c r="A12" s="51">
        <v>1</v>
      </c>
      <c r="B12" s="51">
        <v>2</v>
      </c>
      <c r="C12" s="51">
        <v>3</v>
      </c>
      <c r="D12" s="51">
        <v>4</v>
      </c>
      <c r="E12" s="52">
        <v>5</v>
      </c>
      <c r="F12" s="8"/>
    </row>
    <row r="13" spans="1:6" ht="18.75" customHeight="1">
      <c r="A13" s="46" t="s">
        <v>11</v>
      </c>
      <c r="B13" s="25" t="s">
        <v>38</v>
      </c>
      <c r="C13" s="26">
        <f>C14+C18+C26+C35+C31+C24+C29+C21</f>
        <v>109598200.77</v>
      </c>
      <c r="D13" s="26">
        <f>D14+D18+D26+D35+D31+D24+D29+D21</f>
        <v>43173509.760000005</v>
      </c>
      <c r="E13" s="27">
        <f>D13*100/C13</f>
        <v>39.39253514809321</v>
      </c>
      <c r="F13" s="8"/>
    </row>
    <row r="14" spans="1:6" ht="19.5" customHeight="1">
      <c r="A14" s="10" t="s">
        <v>2</v>
      </c>
      <c r="B14" s="25" t="s">
        <v>39</v>
      </c>
      <c r="C14" s="26">
        <f>C15</f>
        <v>106500000</v>
      </c>
      <c r="D14" s="26">
        <f>D15</f>
        <v>41571215.66</v>
      </c>
      <c r="E14" s="28"/>
      <c r="F14" s="8"/>
    </row>
    <row r="15" spans="1:6" ht="19.5" customHeight="1">
      <c r="A15" s="11" t="s">
        <v>13</v>
      </c>
      <c r="B15" s="29" t="s">
        <v>40</v>
      </c>
      <c r="C15" s="30">
        <f>C16</f>
        <v>106500000</v>
      </c>
      <c r="D15" s="30">
        <f>+D16+D17</f>
        <v>41571215.66</v>
      </c>
      <c r="E15" s="27">
        <f>D15*100/C15</f>
        <v>39.03400531455399</v>
      </c>
      <c r="F15" s="8"/>
    </row>
    <row r="16" spans="1:6" ht="63.75">
      <c r="A16" s="11" t="s">
        <v>23</v>
      </c>
      <c r="B16" s="29" t="s">
        <v>15</v>
      </c>
      <c r="C16" s="31">
        <v>106500000</v>
      </c>
      <c r="D16" s="31">
        <v>41571320.66</v>
      </c>
      <c r="E16" s="28"/>
      <c r="F16" s="8"/>
    </row>
    <row r="17" spans="1:6" ht="38.25">
      <c r="A17" s="11" t="s">
        <v>82</v>
      </c>
      <c r="B17" s="29"/>
      <c r="C17" s="31"/>
      <c r="D17" s="31">
        <v>-105</v>
      </c>
      <c r="E17" s="28"/>
      <c r="F17" s="8"/>
    </row>
    <row r="18" spans="1:6" ht="17.25" customHeight="1">
      <c r="A18" s="10" t="s">
        <v>3</v>
      </c>
      <c r="B18" s="25" t="s">
        <v>41</v>
      </c>
      <c r="C18" s="32">
        <f>C19</f>
        <v>70000</v>
      </c>
      <c r="D18" s="32">
        <f>+D19</f>
        <v>37538</v>
      </c>
      <c r="E18" s="27">
        <f>D18*100/C18</f>
        <v>53.62571428571429</v>
      </c>
      <c r="F18" s="8"/>
    </row>
    <row r="19" spans="1:6" ht="25.5">
      <c r="A19" s="11" t="s">
        <v>4</v>
      </c>
      <c r="B19" s="29" t="s">
        <v>42</v>
      </c>
      <c r="C19" s="31">
        <v>70000</v>
      </c>
      <c r="D19" s="31">
        <v>37538</v>
      </c>
      <c r="E19" s="28"/>
      <c r="F19" s="8"/>
    </row>
    <row r="20" spans="1:6" ht="36" customHeight="1" hidden="1">
      <c r="A20" s="11"/>
      <c r="B20" s="29"/>
      <c r="C20" s="31"/>
      <c r="D20" s="32">
        <f>D21</f>
        <v>86700</v>
      </c>
      <c r="E20" s="27" t="e">
        <f>D20*100/#REF!</f>
        <v>#REF!</v>
      </c>
      <c r="F20" s="8"/>
    </row>
    <row r="21" spans="1:6" ht="19.5" customHeight="1">
      <c r="A21" s="10" t="s">
        <v>43</v>
      </c>
      <c r="B21" s="25" t="s">
        <v>44</v>
      </c>
      <c r="C21" s="32">
        <f>C22</f>
        <v>0</v>
      </c>
      <c r="D21" s="26">
        <f>+D22</f>
        <v>86700</v>
      </c>
      <c r="E21" s="28"/>
      <c r="F21" s="8"/>
    </row>
    <row r="22" spans="1:6" ht="21.75" customHeight="1">
      <c r="A22" s="11" t="s">
        <v>45</v>
      </c>
      <c r="B22" s="29" t="s">
        <v>46</v>
      </c>
      <c r="C22" s="31">
        <f>C23</f>
        <v>0</v>
      </c>
      <c r="D22" s="26">
        <f>+D23</f>
        <v>86700</v>
      </c>
      <c r="E22" s="27"/>
      <c r="F22" s="8"/>
    </row>
    <row r="23" spans="1:6" ht="30.75" customHeight="1">
      <c r="A23" s="12" t="s">
        <v>47</v>
      </c>
      <c r="B23" s="29" t="s">
        <v>48</v>
      </c>
      <c r="C23" s="31">
        <v>0</v>
      </c>
      <c r="D23" s="31">
        <v>86700</v>
      </c>
      <c r="E23" s="28"/>
      <c r="F23" s="8"/>
    </row>
    <row r="24" spans="1:6" ht="42.75" customHeight="1">
      <c r="A24" s="10" t="s">
        <v>49</v>
      </c>
      <c r="B24" s="25" t="s">
        <v>16</v>
      </c>
      <c r="C24" s="32">
        <f>+C25</f>
        <v>243094.95</v>
      </c>
      <c r="D24" s="32">
        <f>SUM(D25:D25)</f>
        <v>243094.95</v>
      </c>
      <c r="E24" s="27">
        <f>D24*100/C24</f>
        <v>100</v>
      </c>
      <c r="F24" s="8"/>
    </row>
    <row r="25" spans="1:6" ht="51">
      <c r="A25" s="11" t="s">
        <v>18</v>
      </c>
      <c r="B25" s="29" t="s">
        <v>19</v>
      </c>
      <c r="C25" s="31">
        <v>243094.95</v>
      </c>
      <c r="D25" s="31">
        <v>243094.95</v>
      </c>
      <c r="E25" s="24"/>
      <c r="F25" s="8"/>
    </row>
    <row r="26" spans="1:6" ht="29.25" customHeight="1">
      <c r="A26" s="13" t="s">
        <v>5</v>
      </c>
      <c r="B26" s="33" t="s">
        <v>50</v>
      </c>
      <c r="C26" s="32">
        <f>+C27+C28</f>
        <v>6000</v>
      </c>
      <c r="D26" s="32">
        <f>+D27+D28</f>
        <v>2101.8500000000004</v>
      </c>
      <c r="E26" s="27">
        <f>D26*100/C26</f>
        <v>35.03083333333334</v>
      </c>
      <c r="F26" s="8"/>
    </row>
    <row r="27" spans="1:6" ht="29.25" customHeight="1">
      <c r="A27" s="14" t="s">
        <v>71</v>
      </c>
      <c r="B27" s="34" t="s">
        <v>51</v>
      </c>
      <c r="C27" s="31">
        <v>6000</v>
      </c>
      <c r="D27" s="31">
        <v>11831.37</v>
      </c>
      <c r="E27" s="24"/>
      <c r="F27" s="8"/>
    </row>
    <row r="28" spans="1:6" ht="15.75">
      <c r="A28" s="14" t="s">
        <v>72</v>
      </c>
      <c r="B28" s="34" t="s">
        <v>73</v>
      </c>
      <c r="C28" s="31"/>
      <c r="D28" s="31">
        <v>-9729.52</v>
      </c>
      <c r="E28" s="24"/>
      <c r="F28" s="8"/>
    </row>
    <row r="29" spans="1:6" ht="27" customHeight="1">
      <c r="A29" s="3" t="s">
        <v>37</v>
      </c>
      <c r="B29" s="22" t="s">
        <v>20</v>
      </c>
      <c r="C29" s="32">
        <f>C30</f>
        <v>2770105.82</v>
      </c>
      <c r="D29" s="26">
        <f>D30</f>
        <v>1194268.85</v>
      </c>
      <c r="E29" s="27">
        <f>D29*100/C29</f>
        <v>43.11275191645929</v>
      </c>
      <c r="F29" s="8"/>
    </row>
    <row r="30" spans="1:6" ht="27" customHeight="1">
      <c r="A30" s="4" t="s">
        <v>21</v>
      </c>
      <c r="B30" s="35" t="s">
        <v>22</v>
      </c>
      <c r="C30" s="31">
        <v>2770105.82</v>
      </c>
      <c r="D30" s="30">
        <v>1194268.85</v>
      </c>
      <c r="E30" s="24"/>
      <c r="F30" s="8"/>
    </row>
    <row r="31" spans="1:6" ht="20.25" customHeight="1">
      <c r="A31" s="10" t="s">
        <v>6</v>
      </c>
      <c r="B31" s="25" t="s">
        <v>32</v>
      </c>
      <c r="C31" s="32">
        <f>+C34</f>
        <v>9000</v>
      </c>
      <c r="D31" s="26">
        <f>+D32+D33+D34</f>
        <v>38590.45</v>
      </c>
      <c r="E31" s="27">
        <f>D31*100/C31</f>
        <v>428.7827777777777</v>
      </c>
      <c r="F31" s="8"/>
    </row>
    <row r="32" spans="1:6" ht="67.5" customHeight="1">
      <c r="A32" s="11" t="s">
        <v>77</v>
      </c>
      <c r="B32" s="29" t="s">
        <v>74</v>
      </c>
      <c r="C32" s="32"/>
      <c r="D32" s="30">
        <v>200</v>
      </c>
      <c r="E32" s="24"/>
      <c r="F32" s="8"/>
    </row>
    <row r="33" spans="1:6" ht="63.75">
      <c r="A33" s="11" t="s">
        <v>78</v>
      </c>
      <c r="B33" s="29" t="s">
        <v>75</v>
      </c>
      <c r="C33" s="32"/>
      <c r="D33" s="30">
        <v>38390.45</v>
      </c>
      <c r="E33" s="24"/>
      <c r="F33" s="8"/>
    </row>
    <row r="34" spans="1:6" ht="39.75" customHeight="1">
      <c r="A34" s="4" t="s">
        <v>12</v>
      </c>
      <c r="B34" s="36" t="s">
        <v>33</v>
      </c>
      <c r="C34" s="31">
        <v>9000</v>
      </c>
      <c r="D34" s="31">
        <f>D35</f>
        <v>0</v>
      </c>
      <c r="E34" s="27"/>
      <c r="F34" s="8"/>
    </row>
    <row r="35" spans="1:6" ht="13.5" customHeight="1" hidden="1">
      <c r="A35" s="10" t="s">
        <v>7</v>
      </c>
      <c r="B35" s="25" t="s">
        <v>34</v>
      </c>
      <c r="C35" s="32">
        <f>C36</f>
        <v>0</v>
      </c>
      <c r="D35" s="30">
        <f>D36</f>
        <v>0</v>
      </c>
      <c r="E35" s="27" t="e">
        <f>D35*100/C35</f>
        <v>#DIV/0!</v>
      </c>
      <c r="F35" s="8"/>
    </row>
    <row r="36" spans="1:6" ht="18" customHeight="1" hidden="1">
      <c r="A36" s="11" t="s">
        <v>14</v>
      </c>
      <c r="B36" s="29" t="s">
        <v>52</v>
      </c>
      <c r="C36" s="31">
        <f>C37</f>
        <v>0</v>
      </c>
      <c r="D36" s="37">
        <v>0</v>
      </c>
      <c r="E36" s="27"/>
      <c r="F36" s="8"/>
    </row>
    <row r="37" spans="1:6" ht="15.75" hidden="1">
      <c r="A37" s="11" t="s">
        <v>8</v>
      </c>
      <c r="B37" s="29" t="s">
        <v>35</v>
      </c>
      <c r="C37" s="31">
        <v>0</v>
      </c>
      <c r="D37" s="26"/>
      <c r="E37" s="27"/>
      <c r="F37" s="8"/>
    </row>
    <row r="38" spans="1:6" ht="15.75">
      <c r="A38" s="10" t="s">
        <v>9</v>
      </c>
      <c r="B38" s="25" t="s">
        <v>36</v>
      </c>
      <c r="C38" s="32">
        <f>+C39+C41+C49+C53+C40+C54+C50</f>
        <v>8598100</v>
      </c>
      <c r="D38" s="32">
        <f>+D39+D41+D49+D53+D40+D54+D50</f>
        <v>3681235.52</v>
      </c>
      <c r="E38" s="27">
        <f>D38*100/C38</f>
        <v>42.81452320861586</v>
      </c>
      <c r="F38" s="8"/>
    </row>
    <row r="39" spans="1:6" ht="33" customHeight="1">
      <c r="A39" s="11" t="s">
        <v>26</v>
      </c>
      <c r="B39" s="29" t="s">
        <v>53</v>
      </c>
      <c r="C39" s="32">
        <v>827800</v>
      </c>
      <c r="D39" s="26">
        <v>413800</v>
      </c>
      <c r="E39" s="27">
        <f>D39*100/C39</f>
        <v>49.98791978738826</v>
      </c>
      <c r="F39" s="8"/>
    </row>
    <row r="40" spans="1:6" ht="21.75" customHeight="1">
      <c r="A40" s="15" t="s">
        <v>54</v>
      </c>
      <c r="B40" s="38" t="s">
        <v>55</v>
      </c>
      <c r="C40" s="39">
        <v>156000</v>
      </c>
      <c r="D40" s="26">
        <v>156000</v>
      </c>
      <c r="E40" s="27">
        <f>D40*100/C40</f>
        <v>100</v>
      </c>
      <c r="F40" s="8"/>
    </row>
    <row r="41" spans="1:6" ht="30" customHeight="1">
      <c r="A41" s="10" t="s">
        <v>28</v>
      </c>
      <c r="B41" s="25" t="s">
        <v>56</v>
      </c>
      <c r="C41" s="32">
        <f>C43+C44+C45+C46+C47+C48</f>
        <v>555400</v>
      </c>
      <c r="D41" s="32">
        <f>D43+D44+D45+D46+D47+D48</f>
        <v>202363.88</v>
      </c>
      <c r="E41" s="27">
        <f>D41*100/C41</f>
        <v>36.43570039611091</v>
      </c>
      <c r="F41" s="8"/>
    </row>
    <row r="42" spans="1:6" ht="15.75">
      <c r="A42" s="11" t="s">
        <v>17</v>
      </c>
      <c r="B42" s="40"/>
      <c r="C42" s="41"/>
      <c r="D42" s="30"/>
      <c r="E42" s="42"/>
      <c r="F42" s="8"/>
    </row>
    <row r="43" spans="1:6" ht="24.75" customHeight="1">
      <c r="A43" s="11" t="s">
        <v>25</v>
      </c>
      <c r="B43" s="40"/>
      <c r="C43" s="31">
        <v>25000</v>
      </c>
      <c r="D43" s="30">
        <v>0</v>
      </c>
      <c r="E43" s="28">
        <f>D43*100/C43</f>
        <v>0</v>
      </c>
      <c r="F43" s="8"/>
    </row>
    <row r="44" spans="1:6" ht="41.25" customHeight="1" hidden="1">
      <c r="A44" s="11" t="s">
        <v>24</v>
      </c>
      <c r="B44" s="40"/>
      <c r="C44" s="31">
        <v>0</v>
      </c>
      <c r="D44" s="30">
        <v>0</v>
      </c>
      <c r="E44" s="28" t="e">
        <f>D44*100/C44</f>
        <v>#DIV/0!</v>
      </c>
      <c r="F44" s="8"/>
    </row>
    <row r="45" spans="1:6" ht="32.25" customHeight="1">
      <c r="A45" s="11" t="s">
        <v>57</v>
      </c>
      <c r="B45" s="40"/>
      <c r="C45" s="31">
        <v>520000</v>
      </c>
      <c r="D45" s="30">
        <v>202363.88</v>
      </c>
      <c r="E45" s="28">
        <f>D45*100/C45</f>
        <v>38.91613076923077</v>
      </c>
      <c r="F45" s="8"/>
    </row>
    <row r="46" spans="1:6" ht="45" customHeight="1" hidden="1">
      <c r="A46" s="11" t="s">
        <v>58</v>
      </c>
      <c r="B46" s="40"/>
      <c r="C46" s="31">
        <v>0</v>
      </c>
      <c r="D46" s="30">
        <v>0</v>
      </c>
      <c r="E46" s="27" t="e">
        <f>D46*100/#REF!</f>
        <v>#REF!</v>
      </c>
      <c r="F46" s="8"/>
    </row>
    <row r="47" spans="1:6" ht="53.25" customHeight="1">
      <c r="A47" s="11" t="s">
        <v>59</v>
      </c>
      <c r="B47" s="40"/>
      <c r="C47" s="31">
        <v>5000</v>
      </c>
      <c r="D47" s="30">
        <v>0</v>
      </c>
      <c r="E47" s="28">
        <f>D47*100/C47</f>
        <v>0</v>
      </c>
      <c r="F47" s="8"/>
    </row>
    <row r="48" spans="1:6" ht="69.75" customHeight="1">
      <c r="A48" s="11" t="s">
        <v>60</v>
      </c>
      <c r="B48" s="40"/>
      <c r="C48" s="31">
        <v>5400</v>
      </c>
      <c r="D48" s="30">
        <v>0</v>
      </c>
      <c r="E48" s="28">
        <f>D48*100/C48</f>
        <v>0</v>
      </c>
      <c r="F48" s="8"/>
    </row>
    <row r="49" spans="1:6" ht="67.5" customHeight="1">
      <c r="A49" s="11" t="s">
        <v>61</v>
      </c>
      <c r="B49" s="29" t="s">
        <v>62</v>
      </c>
      <c r="C49" s="31">
        <v>1115100</v>
      </c>
      <c r="D49" s="49">
        <v>280679.6</v>
      </c>
      <c r="E49" s="28">
        <f>D49*100/C49</f>
        <v>25.17080082503811</v>
      </c>
      <c r="F49" s="8"/>
    </row>
    <row r="50" spans="1:6" ht="18" customHeight="1">
      <c r="A50" s="11" t="s">
        <v>63</v>
      </c>
      <c r="B50" s="29" t="s">
        <v>64</v>
      </c>
      <c r="C50" s="31">
        <f>+C51+C52</f>
        <v>940000</v>
      </c>
      <c r="D50" s="31">
        <f>+D51+D52</f>
        <v>378392.04000000004</v>
      </c>
      <c r="E50" s="27">
        <f>+D50/C50</f>
        <v>0.40254472340425534</v>
      </c>
      <c r="F50" s="8"/>
    </row>
    <row r="51" spans="1:6" ht="37.5" customHeight="1">
      <c r="A51" s="16" t="s">
        <v>65</v>
      </c>
      <c r="B51" s="29"/>
      <c r="C51" s="31">
        <v>470000</v>
      </c>
      <c r="D51" s="43">
        <v>178790.56</v>
      </c>
      <c r="E51" s="28">
        <f>D51*100/C51</f>
        <v>38.04054468085106</v>
      </c>
      <c r="F51" s="8"/>
    </row>
    <row r="52" spans="1:5" ht="45" customHeight="1">
      <c r="A52" s="16" t="s">
        <v>66</v>
      </c>
      <c r="B52" s="29"/>
      <c r="C52" s="31">
        <v>470000</v>
      </c>
      <c r="D52" s="43">
        <v>199601.48</v>
      </c>
      <c r="E52" s="28">
        <f>D52*100/C52</f>
        <v>42.4684</v>
      </c>
    </row>
    <row r="53" spans="1:5" ht="17.25" customHeight="1">
      <c r="A53" s="11" t="s">
        <v>27</v>
      </c>
      <c r="B53" s="29" t="s">
        <v>67</v>
      </c>
      <c r="C53" s="31">
        <v>5003800</v>
      </c>
      <c r="D53" s="48">
        <v>2250000</v>
      </c>
      <c r="E53" s="28">
        <f>D53*100/C53</f>
        <v>44.96582597226108</v>
      </c>
    </row>
    <row r="54" spans="1:3" ht="25.5" customHeight="1" hidden="1">
      <c r="A54" s="17" t="s">
        <v>68</v>
      </c>
      <c r="B54" s="1" t="s">
        <v>69</v>
      </c>
      <c r="C54" s="31">
        <v>0</v>
      </c>
    </row>
    <row r="55" spans="1:5" ht="45.75" customHeight="1">
      <c r="A55" s="11" t="s">
        <v>70</v>
      </c>
      <c r="B55" s="29" t="s">
        <v>76</v>
      </c>
      <c r="C55" s="31"/>
      <c r="D55" s="49">
        <v>0</v>
      </c>
      <c r="E55" s="47"/>
    </row>
    <row r="56" spans="1:5" ht="24" customHeight="1">
      <c r="A56" s="10" t="s">
        <v>10</v>
      </c>
      <c r="B56" s="25"/>
      <c r="C56" s="26">
        <f>C13+C38</f>
        <v>118196300.77</v>
      </c>
      <c r="D56" s="26">
        <f>+D13+D38</f>
        <v>46854745.28000001</v>
      </c>
      <c r="E56" s="27">
        <f>D56*100/C56</f>
        <v>39.64146506680897</v>
      </c>
    </row>
    <row r="57" spans="1:5" ht="25.5">
      <c r="A57" s="10" t="s">
        <v>31</v>
      </c>
      <c r="B57" s="25"/>
      <c r="C57" s="26">
        <f>+C56+C55</f>
        <v>118196300.77</v>
      </c>
      <c r="D57" s="26">
        <f>+D56+D55</f>
        <v>46854745.28000001</v>
      </c>
      <c r="E57" s="27">
        <f>D57*100/C57</f>
        <v>39.64146506680897</v>
      </c>
    </row>
    <row r="58" spans="5:6" ht="26.25" customHeight="1">
      <c r="E58" s="44"/>
      <c r="F58" s="44"/>
    </row>
    <row r="61" spans="1:2" ht="15.75">
      <c r="A61" s="6"/>
      <c r="B61" s="45"/>
    </row>
    <row r="62" spans="1:2" ht="15.75">
      <c r="A62" s="6"/>
      <c r="B62" s="45"/>
    </row>
    <row r="63" ht="15.75">
      <c r="B63" s="45"/>
    </row>
    <row r="64" ht="15.75">
      <c r="B64" s="45"/>
    </row>
    <row r="65" spans="2:3" ht="15.75">
      <c r="B65" s="45"/>
      <c r="C65" s="44"/>
    </row>
    <row r="66" ht="15.75">
      <c r="B66" s="45"/>
    </row>
  </sheetData>
  <sheetProtection/>
  <mergeCells count="3">
    <mergeCell ref="C2:E6"/>
    <mergeCell ref="C1:E1"/>
    <mergeCell ref="A9:E9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root</cp:lastModifiedBy>
  <cp:lastPrinted>2019-04-17T14:00:03Z</cp:lastPrinted>
  <dcterms:created xsi:type="dcterms:W3CDTF">1996-10-08T23:32:33Z</dcterms:created>
  <dcterms:modified xsi:type="dcterms:W3CDTF">2019-07-26T12:03:57Z</dcterms:modified>
  <cp:category/>
  <cp:version/>
  <cp:contentType/>
  <cp:contentStatus/>
</cp:coreProperties>
</file>