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BB27DBF2-FC9E-48F9-9B6A-33BAC0547703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СЭР" sheetId="5" r:id="rId1"/>
  </sheets>
  <definedNames>
    <definedName name="_xlnm.Print_Area" localSheetId="0">СЭР!$A$1:$G$114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5" i="5" l="1"/>
  <c r="F23" i="5" l="1"/>
  <c r="F24" i="5" l="1"/>
  <c r="F10" i="5"/>
  <c r="F13" i="5"/>
  <c r="E30" i="5"/>
  <c r="E20" i="5"/>
  <c r="D96" i="5" l="1"/>
  <c r="D94" i="5"/>
  <c r="D83" i="5"/>
  <c r="F81" i="5"/>
  <c r="F82" i="5"/>
  <c r="F73" i="5"/>
  <c r="E74" i="5"/>
  <c r="D74" i="5"/>
  <c r="F54" i="5"/>
  <c r="F51" i="5"/>
  <c r="E55" i="5"/>
  <c r="D55" i="5"/>
  <c r="D38" i="5"/>
  <c r="F34" i="5"/>
  <c r="F35" i="5"/>
  <c r="D20" i="5"/>
  <c r="F19" i="5"/>
  <c r="F18" i="5"/>
  <c r="F55" i="5" l="1"/>
  <c r="F74" i="5"/>
  <c r="E70" i="5"/>
  <c r="F50" i="5"/>
  <c r="F41" i="5"/>
  <c r="F42" i="5"/>
  <c r="F43" i="5"/>
  <c r="F40" i="5"/>
  <c r="F36" i="5"/>
  <c r="F37" i="5"/>
  <c r="F33" i="5"/>
  <c r="F79" i="5" l="1"/>
  <c r="F66" i="5"/>
  <c r="F65" i="5"/>
  <c r="F64" i="5"/>
  <c r="F62" i="5"/>
  <c r="F57" i="5"/>
  <c r="F17" i="5"/>
  <c r="F20" i="5" s="1"/>
  <c r="F11" i="5"/>
  <c r="F12" i="5"/>
  <c r="D70" i="5"/>
  <c r="F61" i="5"/>
  <c r="F14" i="5" l="1"/>
  <c r="E96" i="5"/>
  <c r="E38" i="5"/>
  <c r="F38" i="5" s="1"/>
  <c r="D15" i="5" l="1"/>
  <c r="D52" i="5" l="1"/>
  <c r="F7" i="5" l="1"/>
  <c r="D59" i="5" l="1"/>
  <c r="E15" i="5" l="1"/>
  <c r="E52" i="5"/>
  <c r="F22" i="5"/>
  <c r="F9" i="5"/>
  <c r="F8" i="5"/>
  <c r="F58" i="5"/>
  <c r="E59" i="5"/>
  <c r="F59" i="5" s="1"/>
  <c r="F52" i="5" l="1"/>
  <c r="F25" i="5"/>
  <c r="F29" i="5"/>
  <c r="F53" i="5"/>
  <c r="D30" i="5" l="1"/>
  <c r="F32" i="5"/>
  <c r="F80" i="5"/>
  <c r="F77" i="5"/>
  <c r="F93" i="5"/>
  <c r="F78" i="5"/>
  <c r="F96" i="5" l="1"/>
  <c r="F28" i="5"/>
  <c r="F88" i="5"/>
  <c r="E90" i="5"/>
  <c r="F15" i="5"/>
  <c r="F86" i="5"/>
  <c r="D90" i="5" l="1"/>
  <c r="F87" i="5"/>
  <c r="F92" i="5"/>
  <c r="F89" i="5"/>
  <c r="F90" i="5" l="1"/>
  <c r="D95" i="5"/>
  <c r="F63" i="5"/>
  <c r="E83" i="5"/>
  <c r="F83" i="5" s="1"/>
  <c r="E94" i="5" l="1"/>
  <c r="F94" i="5" s="1"/>
  <c r="F70" i="5" l="1"/>
  <c r="D97" i="5" l="1"/>
  <c r="F27" i="5" l="1"/>
  <c r="F26" i="5" l="1"/>
  <c r="E95" i="5" l="1"/>
  <c r="F30" i="5"/>
  <c r="E97" i="5" l="1"/>
  <c r="F97" i="5" s="1"/>
</calcChain>
</file>

<file path=xl/sharedStrings.xml><?xml version="1.0" encoding="utf-8"?>
<sst xmlns="http://schemas.openxmlformats.org/spreadsheetml/2006/main" count="234" uniqueCount="122">
  <si>
    <t>01 04 1030100099 244</t>
  </si>
  <si>
    <t>03 09 1059900028 244</t>
  </si>
  <si>
    <t>03 09 1069900026 244</t>
  </si>
  <si>
    <t>05 03 8609900021 244</t>
  </si>
  <si>
    <t>05 03 8609900022 244</t>
  </si>
  <si>
    <t>07 01 8509900099 611</t>
  </si>
  <si>
    <t>07 03 8509900099 611</t>
  </si>
  <si>
    <t>07 07 1079900023 244</t>
  </si>
  <si>
    <t>07 09 1079900024 244</t>
  </si>
  <si>
    <t>07 09 1029900024 244</t>
  </si>
  <si>
    <t>07 09 1029900024 350</t>
  </si>
  <si>
    <t>08 01 8909900023 244</t>
  </si>
  <si>
    <t>08 04 1079900023 244</t>
  </si>
  <si>
    <t>08 04 1029900023 244</t>
  </si>
  <si>
    <t>10 03 8900200031 313</t>
  </si>
  <si>
    <t>10 03 1010200031 313</t>
  </si>
  <si>
    <t>10 03 1020200031 313</t>
  </si>
  <si>
    <t>11 02 1079900029 244</t>
  </si>
  <si>
    <t>№ п/п</t>
  </si>
  <si>
    <t>Наименование мероприятия</t>
  </si>
  <si>
    <t>% исполнения</t>
  </si>
  <si>
    <t>Программа</t>
  </si>
  <si>
    <t>I. Повышение качества жизни населения</t>
  </si>
  <si>
    <t>Здравоохранение</t>
  </si>
  <si>
    <t>Обеспечение детей дошкольного и школьного возраста, детей-инвалидов бесплатными лекарственными средствами по рецепту врача</t>
  </si>
  <si>
    <t>Администрация</t>
  </si>
  <si>
    <t>Закупка витаминов для детей</t>
  </si>
  <si>
    <t>Обеспечение противовирусными препаратами в период эпидемии</t>
  </si>
  <si>
    <t>Обеспечение бесплатными антианемическими препаратами и витаминами беременных женщин</t>
  </si>
  <si>
    <t>6</t>
  </si>
  <si>
    <t>Итого по разделу:</t>
  </si>
  <si>
    <t>Спорт</t>
  </si>
  <si>
    <t xml:space="preserve">Организация спортивных соревнований на приз Главы МО
</t>
  </si>
  <si>
    <t>Социальная программа поддержки населения</t>
  </si>
  <si>
    <t>Обеспечение бесплатным детским питанием детей до 1,5 лет</t>
  </si>
  <si>
    <t>Оказание материальной помощи беременным женщинам и детям дошкольного и школьного возраста, нуждающимся в лечении специализированных лечебных учреждениях, а также оплата проезда к месту лечения и обратно</t>
  </si>
  <si>
    <t>Оказание единовременной адресной помощи гражданам, проживающим на территории МО ГО "Новая Земля" при рождении (усыновлении) ребенка</t>
  </si>
  <si>
    <t>Оказание материальной помощи гражданам МО «Новая Земля», находящимся в трудной жизненной ситуации</t>
  </si>
  <si>
    <t>10 03 1020200031 313   10 03 1020200031 244</t>
  </si>
  <si>
    <t>Выплата компенсаций части родительской платы за присмотр и уход за ребенком в государственных и муниципальных организациях, реализующих образовательную программу дошкольного образования</t>
  </si>
  <si>
    <t>10 04 9100278650 313    10 04 9100278650 244</t>
  </si>
  <si>
    <t>Областной бюджет</t>
  </si>
  <si>
    <t>Выплаты гражданам, имеющим награды муниципального образования городской округ «Новая Земля»</t>
  </si>
  <si>
    <t>Образование</t>
  </si>
  <si>
    <t>Культура</t>
  </si>
  <si>
    <t>Организация проведения творческих конкурсов среди школьников и молодежи МО ГО «Новая Земля»</t>
  </si>
  <si>
    <t>Организация и проведение муниципальной елки</t>
  </si>
  <si>
    <t>Организация участия в региональных фестивалях, конкурсах, праздниках, смотрах, выставках, спортивных соревнованиях</t>
  </si>
  <si>
    <t>Участие в проведении мероприятия "День знаний"</t>
  </si>
  <si>
    <t>Энергосбережение и повышение энергетической эффективности</t>
  </si>
  <si>
    <t>Закупка энергосберегающих ламп и светильников</t>
  </si>
  <si>
    <t>05 01 1089900030 244</t>
  </si>
  <si>
    <t xml:space="preserve">Закупка, установка и содержание приборов учёта </t>
  </si>
  <si>
    <t>Программа безопасности</t>
  </si>
  <si>
    <t>03 09 1049900027 244</t>
  </si>
  <si>
    <t>II. Основные направления развития экономики</t>
  </si>
  <si>
    <t>Обеспечение развития и поддержка муниципальных унитарных предприятий и муниципальных учреждений:</t>
  </si>
  <si>
    <t>Субсидии на выполнение муниципального задания МБОУ ДОД ШДТ "Семицветик"</t>
  </si>
  <si>
    <t>Субсидии на выполнение муниципального задания МБДОУ Детского сада "Умка"</t>
  </si>
  <si>
    <t>Субсидии на выполнение муниципального задания МБУ "АвтоЭнергия"</t>
  </si>
  <si>
    <t>04 08 8509900099 611</t>
  </si>
  <si>
    <t>Развитие и информационно-техническое сопровождение сайта МО ГО «Новая Земля» в единой системе муниципальных сайтов на федеральном Интернет-портале «Муниципальная Россия», размещение информации по вопросам муниципальной службы в средствах массовой информации и на официальном сайте</t>
  </si>
  <si>
    <t>Всего по программе:</t>
  </si>
  <si>
    <t>ОБ:</t>
  </si>
  <si>
    <t>МБ:</t>
  </si>
  <si>
    <t>Организация  проведения интеллектуальных игр,викторин,конкурсов детского рисунка,сочинений и фотоконкурсов</t>
  </si>
  <si>
    <t xml:space="preserve">Участие в мероприятиях ,посвященных окончанию учебного года для обучающихся и классных руководителей ФГКОУ СОШ № 150 </t>
  </si>
  <si>
    <t>Принятие мер по укреплению объектов хранения товарно-материальных ценностей, содействие в обеспечении охраны объектов различной формы собственности, жилья граждан, служебных помещений и хранилищ во взаимодействии с органами МВД, командованием войсковых частей</t>
  </si>
  <si>
    <t>Приобретение, доставка охранно-пожарного оборудования и поддержание в исправном состоянии пожарно-технического оборудования в МО ГО "Новая Земля"</t>
  </si>
  <si>
    <t>Субсидии на выполнение муниципального задания МБУ "Узел связи Новая Земля"</t>
  </si>
  <si>
    <t>07 05 1030100099 244</t>
  </si>
  <si>
    <t>04 10 8509900099 611</t>
  </si>
  <si>
    <t>x</t>
  </si>
  <si>
    <t>КБК</t>
  </si>
  <si>
    <t>Организация дополнительного профессионального образования муниципальных служащих и работников муниципальных бюджетных учреждений</t>
  </si>
  <si>
    <t>Организация и проведение мероприятий в целях патриотического воспитания молодого поколения</t>
  </si>
  <si>
    <t>Издание рекламно-информационной печатной продукции о туристических ресурсах МО ГО "Новая Земля"</t>
  </si>
  <si>
    <t>7</t>
  </si>
  <si>
    <t>8</t>
  </si>
  <si>
    <t>Проведение праздничных мероприятий:                                                                             - День Семьи;                                                                                              - Проводы русской зимы</t>
  </si>
  <si>
    <t>Проведение праздничных мероприятий, посвященных:                                                                    - Новогодним праздникам;                                                               - Дню защитника Отечества;                                                       - Международному женскому дню;                                                - Дню образования ОМС на Новой Земле;                                                                                                    - Дню Победы;                                                                                      - Дню России;                                                                                       - Дню ВМФ;                                                                                               - Дню образования р.п. Белушья Губа и Центрального Полигона РФ;                                       - Дню строителя;                                                                          - Дню Военно-воздушных сил</t>
  </si>
  <si>
    <t>Проведение экологических смотров, конкурсов, викторин, приуроченных к праздникам:                                                                              - День Земли;                                                                         - День экологии.</t>
  </si>
  <si>
    <t>07 09 1019900025 244                      07 09 1019900025 323</t>
  </si>
  <si>
    <t>Закупка медицинских товаров, работ и услуг для обеспечения государственных (муниципальных) нужд</t>
  </si>
  <si>
    <t>Закупка товаров, работ, услуг для обеспечения благоустройства общественных территорий</t>
  </si>
  <si>
    <t>Закупка товаров, работ, услуг для обеспечения благоустройства населенных пунктов</t>
  </si>
  <si>
    <t>Благоустройство населенных пунктов, дворовых территорий и детских игровых площадок</t>
  </si>
  <si>
    <t>Обеспечение закупки товаров, работ, услуг для по ремонту и реконструкции памятников</t>
  </si>
  <si>
    <t>Обеспечение закупки товаров, работ, услуг для благоустройства мест захоронения и поддержание порядка на историческом кладбище в р.п. Белушья Губа</t>
  </si>
  <si>
    <t>Обеспечение закупки товаров, работ, услуг для поддержания в исправном состоянии туристических баз (баз отдыха)</t>
  </si>
  <si>
    <t>Исполнено на 01.10.2023 г.</t>
  </si>
  <si>
    <t>Оплата путевок для организации отдыха, оздоровления и экскурсий для детей в каникулярный период, а также проезда сопровождающих</t>
  </si>
  <si>
    <t xml:space="preserve">Подготовка и проведение мероприятий:                                                    - День здоровья                                                                               - День без табачного дыма                                                                                 - Международный день борьбы с наркоманией                                        </t>
  </si>
  <si>
    <t>Для организации экскурсий для детей, а также проезда сопровождающих</t>
  </si>
  <si>
    <t xml:space="preserve">                                             07 09 1019900025 244                      07 09 1019900025 323</t>
  </si>
  <si>
    <t>08 04 101990025 244</t>
  </si>
  <si>
    <t>09 09 990000099 244</t>
  </si>
  <si>
    <t>Организация и сдача нормативов комплекса ГТО с учетом оплаты проезда и питания</t>
  </si>
  <si>
    <t>Закупка спортивного инвентаря</t>
  </si>
  <si>
    <t>07 07 1019900031 244</t>
  </si>
  <si>
    <t>Выплата ежемесячного пособия на ребенка дошкольного и младшего школьного (1-4 класс) возраста</t>
  </si>
  <si>
    <t>Учреждение премии  главы МО ГО «Новая Земля» для школьников  медалистов и участников муниципального этапа ВСОШ</t>
  </si>
  <si>
    <t>Учреждение памятных подарков главы МО ГО «Новая Земля» для школьников, отличников и участников муниципального этапа ВСОШ"</t>
  </si>
  <si>
    <t>Оплата проезда и проживания  участников всероссийской олимпиады регионального этапа ВСОШ, региональных всеросийских мероприятий  и сопровождающих</t>
  </si>
  <si>
    <t xml:space="preserve">Проведение праздничных мероприятий:                                                                  - День защиты детей;                                                                                        - День солнца;                                                                                                             - День матери                                                                                                                                                                                        </t>
  </si>
  <si>
    <t>Экология, благоустройство и формирование комфортной среды</t>
  </si>
  <si>
    <t>Мобилизационная и вневойсковая подготовка</t>
  </si>
  <si>
    <t>Проведение специальной военной операции, мобилизационной подготовки,мобилизации</t>
  </si>
  <si>
    <t>х</t>
  </si>
  <si>
    <t>Приобретение и установка систем видеонаблюдения и охранной сигнализации, средств технической оснащенности для совершенствования антитеррористической защищенности</t>
  </si>
  <si>
    <t>Приобретение информационной печатной продукции по противопожарной безопасности в МО ГО"Новая Земля" (справочники,памятки,плакаты,схемы)</t>
  </si>
  <si>
    <t>Приобретение, доставка повышение уровня оснащения системы предупреждения системы предупреждения ликвидации ЧС на территории МО ГО "Новая Земля"</t>
  </si>
  <si>
    <t>Приобретение, доставка и закладка на хранение материальных средств, СИЗ для создания запасов необходимых при ликвидации ЧС и ведении ГО</t>
  </si>
  <si>
    <t>02 03 8909900099 244</t>
  </si>
  <si>
    <t>III. Основные направления развития системы самоуправления и бюджетной сферы</t>
  </si>
  <si>
    <t xml:space="preserve">Администрация </t>
  </si>
  <si>
    <t>2023 год      сумма, руб.</t>
  </si>
  <si>
    <t>07 07 1019900025 323</t>
  </si>
  <si>
    <t>07 07 1019900099 323</t>
  </si>
  <si>
    <t>Оплата проезда и проживания  участников и сопровождающих образовательных ,научных спортивных ,патриотических мероприятий</t>
  </si>
  <si>
    <t xml:space="preserve">ПЕРЕЧЕНЬ                                                                                                                                                                                                                                                 мероприятий по реализации Стратегии социально-экономического развития                                                                                                                       МО ГО «Новая Земля» (по муниципальным программам и непрограммным направлениям деятельности)                                                                                                               на 2023-2025гг.                                                                                                                                                                                                                    </t>
  </si>
  <si>
    <t>Обеспечение компенсации расходов на оплату стоимости проезда для многодетных семей зарегистрированных на территории МО ГО "Новая Земля"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</si>
</sst>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\ _₽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</cellStyleXfs>
  <cellXfs count="102">
    <xf numFmtId="0" fontId="0" fillId="0" borderId="0" xfId="0"/>
    <xf numFmtId="0" fontId="6" fillId="0" borderId="4" xfId="0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center" vertical="center"/>
    </xf>
    <xf numFmtId="4" fontId="7" fillId="2" borderId="4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wrapText="1"/>
    </xf>
    <xf numFmtId="49" fontId="6" fillId="0" borderId="4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4" fontId="9" fillId="2" borderId="4" xfId="0" applyNumberFormat="1" applyFont="1" applyFill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4" fontId="7" fillId="0" borderId="4" xfId="0" applyNumberFormat="1" applyFont="1" applyBorder="1" applyAlignment="1">
      <alignment horizontal="center" vertical="center" wrapText="1"/>
    </xf>
    <xf numFmtId="0" fontId="3" fillId="0" borderId="0" xfId="0" applyFont="1"/>
    <xf numFmtId="0" fontId="9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wrapText="1"/>
    </xf>
    <xf numFmtId="4" fontId="3" fillId="0" borderId="4" xfId="0" applyNumberFormat="1" applyFont="1" applyBorder="1" applyAlignment="1">
      <alignment horizontal="center" vertical="center"/>
    </xf>
    <xf numFmtId="0" fontId="1" fillId="0" borderId="0" xfId="0" applyFont="1"/>
    <xf numFmtId="4" fontId="6" fillId="0" borderId="4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7" fillId="2" borderId="10" xfId="0" applyNumberFormat="1" applyFont="1" applyFill="1" applyBorder="1" applyAlignment="1">
      <alignment horizontal="center" vertical="center"/>
    </xf>
    <xf numFmtId="0" fontId="11" fillId="0" borderId="0" xfId="0" applyFont="1"/>
    <xf numFmtId="0" fontId="11" fillId="2" borderId="0" xfId="0" applyFont="1" applyFill="1"/>
    <xf numFmtId="0" fontId="0" fillId="2" borderId="0" xfId="0" applyFill="1"/>
    <xf numFmtId="0" fontId="6" fillId="0" borderId="10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3" fontId="7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left" wrapText="1"/>
    </xf>
    <xf numFmtId="0" fontId="7" fillId="0" borderId="10" xfId="0" applyFont="1" applyBorder="1" applyAlignment="1">
      <alignment wrapText="1"/>
    </xf>
    <xf numFmtId="164" fontId="7" fillId="2" borderId="10" xfId="0" applyNumberFormat="1" applyFont="1" applyFill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 wrapText="1"/>
    </xf>
    <xf numFmtId="164" fontId="7" fillId="2" borderId="9" xfId="0" applyNumberFormat="1" applyFont="1" applyFill="1" applyBorder="1" applyAlignment="1">
      <alignment horizontal="center" vertical="center"/>
    </xf>
    <xf numFmtId="164" fontId="9" fillId="2" borderId="4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4" fontId="8" fillId="0" borderId="0" xfId="0" applyNumberFormat="1" applyFont="1" applyAlignment="1">
      <alignment horizontal="center" vertical="center"/>
    </xf>
    <xf numFmtId="4" fontId="9" fillId="2" borderId="0" xfId="0" applyNumberFormat="1" applyFont="1" applyFill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 wrapText="1"/>
    </xf>
    <xf numFmtId="4" fontId="7" fillId="0" borderId="9" xfId="0" applyNumberFormat="1" applyFont="1" applyBorder="1" applyAlignment="1">
      <alignment horizontal="center" vertical="center"/>
    </xf>
    <xf numFmtId="4" fontId="7" fillId="2" borderId="9" xfId="0" applyNumberFormat="1" applyFont="1" applyFill="1" applyBorder="1" applyAlignment="1">
      <alignment horizontal="center" vertical="center"/>
    </xf>
    <xf numFmtId="4" fontId="7" fillId="0" borderId="4" xfId="0" applyNumberFormat="1" applyFont="1" applyBorder="1" applyAlignment="1">
      <alignment vertical="center"/>
    </xf>
    <xf numFmtId="4" fontId="7" fillId="2" borderId="4" xfId="0" applyNumberFormat="1" applyFont="1" applyFill="1" applyBorder="1" applyAlignment="1">
      <alignment vertical="center"/>
    </xf>
    <xf numFmtId="164" fontId="7" fillId="2" borderId="12" xfId="0" applyNumberFormat="1" applyFont="1" applyFill="1" applyBorder="1" applyAlignment="1">
      <alignment vertical="center"/>
    </xf>
    <xf numFmtId="4" fontId="7" fillId="0" borderId="12" xfId="0" applyNumberFormat="1" applyFont="1" applyBorder="1" applyAlignment="1">
      <alignment vertical="center"/>
    </xf>
    <xf numFmtId="4" fontId="7" fillId="0" borderId="9" xfId="0" applyNumberFormat="1" applyFont="1" applyBorder="1" applyAlignment="1">
      <alignment vertical="center"/>
    </xf>
    <xf numFmtId="0" fontId="7" fillId="0" borderId="9" xfId="0" applyFont="1" applyBorder="1" applyAlignment="1">
      <alignment wrapText="1"/>
    </xf>
    <xf numFmtId="4" fontId="7" fillId="2" borderId="9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4" fontId="8" fillId="0" borderId="4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justify" wrapText="1"/>
    </xf>
    <xf numFmtId="0" fontId="10" fillId="0" borderId="4" xfId="0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 wrapText="1"/>
    </xf>
    <xf numFmtId="0" fontId="12" fillId="0" borderId="0" xfId="0" applyFont="1"/>
    <xf numFmtId="0" fontId="9" fillId="0" borderId="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wrapText="1"/>
    </xf>
    <xf numFmtId="4" fontId="7" fillId="0" borderId="4" xfId="0" applyNumberFormat="1" applyFont="1" applyBorder="1" applyAlignment="1">
      <alignment horizontal="center" vertical="center"/>
    </xf>
    <xf numFmtId="4" fontId="7" fillId="2" borderId="4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1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</cellXfs>
  <cellStyles count="4">
    <cellStyle name="Обычный" xfId="0" builtinId="0"/>
    <cellStyle name="Обычный 2" xfId="1" xr:uid="{00000000-0005-0000-0000-000001000000}"/>
    <cellStyle name="Финансовый 2" xfId="2" xr:uid="{00000000-0005-0000-0000-000002000000}"/>
    <cellStyle name="Финансовый 2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0"/>
  <sheetViews>
    <sheetView tabSelected="1" zoomScaleNormal="100" zoomScaleSheetLayoutView="80" workbookViewId="0">
      <selection activeCell="E3" sqref="E3"/>
    </sheetView>
  </sheetViews>
  <sheetFormatPr defaultRowHeight="15" x14ac:dyDescent="0.25"/>
  <cols>
    <col min="1" max="1" width="4.7109375" customWidth="1"/>
    <col min="2" max="2" width="49.140625" customWidth="1"/>
    <col min="3" max="3" width="25.7109375" customWidth="1"/>
    <col min="4" max="4" width="18.7109375" style="22" customWidth="1"/>
    <col min="5" max="5" width="17.5703125" style="22" customWidth="1"/>
    <col min="6" max="6" width="16.42578125" customWidth="1"/>
    <col min="7" max="7" width="19.5703125" customWidth="1"/>
    <col min="256" max="256" width="4.7109375" customWidth="1"/>
    <col min="257" max="257" width="45.42578125" customWidth="1"/>
    <col min="258" max="258" width="25.7109375" customWidth="1"/>
    <col min="259" max="259" width="16.42578125" customWidth="1"/>
    <col min="260" max="260" width="15.42578125" customWidth="1"/>
    <col min="261" max="261" width="15.7109375" customWidth="1"/>
    <col min="262" max="262" width="16.42578125" customWidth="1"/>
    <col min="263" max="263" width="16.7109375" customWidth="1"/>
    <col min="512" max="512" width="4.7109375" customWidth="1"/>
    <col min="513" max="513" width="45.42578125" customWidth="1"/>
    <col min="514" max="514" width="25.7109375" customWidth="1"/>
    <col min="515" max="515" width="16.42578125" customWidth="1"/>
    <col min="516" max="516" width="15.42578125" customWidth="1"/>
    <col min="517" max="517" width="15.7109375" customWidth="1"/>
    <col min="518" max="518" width="16.42578125" customWidth="1"/>
    <col min="519" max="519" width="16.7109375" customWidth="1"/>
    <col min="768" max="768" width="4.7109375" customWidth="1"/>
    <col min="769" max="769" width="45.42578125" customWidth="1"/>
    <col min="770" max="770" width="25.7109375" customWidth="1"/>
    <col min="771" max="771" width="16.42578125" customWidth="1"/>
    <col min="772" max="772" width="15.42578125" customWidth="1"/>
    <col min="773" max="773" width="15.7109375" customWidth="1"/>
    <col min="774" max="774" width="16.42578125" customWidth="1"/>
    <col min="775" max="775" width="16.7109375" customWidth="1"/>
    <col min="1024" max="1024" width="4.7109375" customWidth="1"/>
    <col min="1025" max="1025" width="45.42578125" customWidth="1"/>
    <col min="1026" max="1026" width="25.7109375" customWidth="1"/>
    <col min="1027" max="1027" width="16.42578125" customWidth="1"/>
    <col min="1028" max="1028" width="15.42578125" customWidth="1"/>
    <col min="1029" max="1029" width="15.7109375" customWidth="1"/>
    <col min="1030" max="1030" width="16.42578125" customWidth="1"/>
    <col min="1031" max="1031" width="16.7109375" customWidth="1"/>
    <col min="1280" max="1280" width="4.7109375" customWidth="1"/>
    <col min="1281" max="1281" width="45.42578125" customWidth="1"/>
    <col min="1282" max="1282" width="25.7109375" customWidth="1"/>
    <col min="1283" max="1283" width="16.42578125" customWidth="1"/>
    <col min="1284" max="1284" width="15.42578125" customWidth="1"/>
    <col min="1285" max="1285" width="15.7109375" customWidth="1"/>
    <col min="1286" max="1286" width="16.42578125" customWidth="1"/>
    <col min="1287" max="1287" width="16.7109375" customWidth="1"/>
    <col min="1536" max="1536" width="4.7109375" customWidth="1"/>
    <col min="1537" max="1537" width="45.42578125" customWidth="1"/>
    <col min="1538" max="1538" width="25.7109375" customWidth="1"/>
    <col min="1539" max="1539" width="16.42578125" customWidth="1"/>
    <col min="1540" max="1540" width="15.42578125" customWidth="1"/>
    <col min="1541" max="1541" width="15.7109375" customWidth="1"/>
    <col min="1542" max="1542" width="16.42578125" customWidth="1"/>
    <col min="1543" max="1543" width="16.7109375" customWidth="1"/>
    <col min="1792" max="1792" width="4.7109375" customWidth="1"/>
    <col min="1793" max="1793" width="45.42578125" customWidth="1"/>
    <col min="1794" max="1794" width="25.7109375" customWidth="1"/>
    <col min="1795" max="1795" width="16.42578125" customWidth="1"/>
    <col min="1796" max="1796" width="15.42578125" customWidth="1"/>
    <col min="1797" max="1797" width="15.7109375" customWidth="1"/>
    <col min="1798" max="1798" width="16.42578125" customWidth="1"/>
    <col min="1799" max="1799" width="16.7109375" customWidth="1"/>
    <col min="2048" max="2048" width="4.7109375" customWidth="1"/>
    <col min="2049" max="2049" width="45.42578125" customWidth="1"/>
    <col min="2050" max="2050" width="25.7109375" customWidth="1"/>
    <col min="2051" max="2051" width="16.42578125" customWidth="1"/>
    <col min="2052" max="2052" width="15.42578125" customWidth="1"/>
    <col min="2053" max="2053" width="15.7109375" customWidth="1"/>
    <col min="2054" max="2054" width="16.42578125" customWidth="1"/>
    <col min="2055" max="2055" width="16.7109375" customWidth="1"/>
    <col min="2304" max="2304" width="4.7109375" customWidth="1"/>
    <col min="2305" max="2305" width="45.42578125" customWidth="1"/>
    <col min="2306" max="2306" width="25.7109375" customWidth="1"/>
    <col min="2307" max="2307" width="16.42578125" customWidth="1"/>
    <col min="2308" max="2308" width="15.42578125" customWidth="1"/>
    <col min="2309" max="2309" width="15.7109375" customWidth="1"/>
    <col min="2310" max="2310" width="16.42578125" customWidth="1"/>
    <col min="2311" max="2311" width="16.7109375" customWidth="1"/>
    <col min="2560" max="2560" width="4.7109375" customWidth="1"/>
    <col min="2561" max="2561" width="45.42578125" customWidth="1"/>
    <col min="2562" max="2562" width="25.7109375" customWidth="1"/>
    <col min="2563" max="2563" width="16.42578125" customWidth="1"/>
    <col min="2564" max="2564" width="15.42578125" customWidth="1"/>
    <col min="2565" max="2565" width="15.7109375" customWidth="1"/>
    <col min="2566" max="2566" width="16.42578125" customWidth="1"/>
    <col min="2567" max="2567" width="16.7109375" customWidth="1"/>
    <col min="2816" max="2816" width="4.7109375" customWidth="1"/>
    <col min="2817" max="2817" width="45.42578125" customWidth="1"/>
    <col min="2818" max="2818" width="25.7109375" customWidth="1"/>
    <col min="2819" max="2819" width="16.42578125" customWidth="1"/>
    <col min="2820" max="2820" width="15.42578125" customWidth="1"/>
    <col min="2821" max="2821" width="15.7109375" customWidth="1"/>
    <col min="2822" max="2822" width="16.42578125" customWidth="1"/>
    <col min="2823" max="2823" width="16.7109375" customWidth="1"/>
    <col min="3072" max="3072" width="4.7109375" customWidth="1"/>
    <col min="3073" max="3073" width="45.42578125" customWidth="1"/>
    <col min="3074" max="3074" width="25.7109375" customWidth="1"/>
    <col min="3075" max="3075" width="16.42578125" customWidth="1"/>
    <col min="3076" max="3076" width="15.42578125" customWidth="1"/>
    <col min="3077" max="3077" width="15.7109375" customWidth="1"/>
    <col min="3078" max="3078" width="16.42578125" customWidth="1"/>
    <col min="3079" max="3079" width="16.7109375" customWidth="1"/>
    <col min="3328" max="3328" width="4.7109375" customWidth="1"/>
    <col min="3329" max="3329" width="45.42578125" customWidth="1"/>
    <col min="3330" max="3330" width="25.7109375" customWidth="1"/>
    <col min="3331" max="3331" width="16.42578125" customWidth="1"/>
    <col min="3332" max="3332" width="15.42578125" customWidth="1"/>
    <col min="3333" max="3333" width="15.7109375" customWidth="1"/>
    <col min="3334" max="3334" width="16.42578125" customWidth="1"/>
    <col min="3335" max="3335" width="16.7109375" customWidth="1"/>
    <col min="3584" max="3584" width="4.7109375" customWidth="1"/>
    <col min="3585" max="3585" width="45.42578125" customWidth="1"/>
    <col min="3586" max="3586" width="25.7109375" customWidth="1"/>
    <col min="3587" max="3587" width="16.42578125" customWidth="1"/>
    <col min="3588" max="3588" width="15.42578125" customWidth="1"/>
    <col min="3589" max="3589" width="15.7109375" customWidth="1"/>
    <col min="3590" max="3590" width="16.42578125" customWidth="1"/>
    <col min="3591" max="3591" width="16.7109375" customWidth="1"/>
    <col min="3840" max="3840" width="4.7109375" customWidth="1"/>
    <col min="3841" max="3841" width="45.42578125" customWidth="1"/>
    <col min="3842" max="3842" width="25.7109375" customWidth="1"/>
    <col min="3843" max="3843" width="16.42578125" customWidth="1"/>
    <col min="3844" max="3844" width="15.42578125" customWidth="1"/>
    <col min="3845" max="3845" width="15.7109375" customWidth="1"/>
    <col min="3846" max="3846" width="16.42578125" customWidth="1"/>
    <col min="3847" max="3847" width="16.7109375" customWidth="1"/>
    <col min="4096" max="4096" width="4.7109375" customWidth="1"/>
    <col min="4097" max="4097" width="45.42578125" customWidth="1"/>
    <col min="4098" max="4098" width="25.7109375" customWidth="1"/>
    <col min="4099" max="4099" width="16.42578125" customWidth="1"/>
    <col min="4100" max="4100" width="15.42578125" customWidth="1"/>
    <col min="4101" max="4101" width="15.7109375" customWidth="1"/>
    <col min="4102" max="4102" width="16.42578125" customWidth="1"/>
    <col min="4103" max="4103" width="16.7109375" customWidth="1"/>
    <col min="4352" max="4352" width="4.7109375" customWidth="1"/>
    <col min="4353" max="4353" width="45.42578125" customWidth="1"/>
    <col min="4354" max="4354" width="25.7109375" customWidth="1"/>
    <col min="4355" max="4355" width="16.42578125" customWidth="1"/>
    <col min="4356" max="4356" width="15.42578125" customWidth="1"/>
    <col min="4357" max="4357" width="15.7109375" customWidth="1"/>
    <col min="4358" max="4358" width="16.42578125" customWidth="1"/>
    <col min="4359" max="4359" width="16.7109375" customWidth="1"/>
    <col min="4608" max="4608" width="4.7109375" customWidth="1"/>
    <col min="4609" max="4609" width="45.42578125" customWidth="1"/>
    <col min="4610" max="4610" width="25.7109375" customWidth="1"/>
    <col min="4611" max="4611" width="16.42578125" customWidth="1"/>
    <col min="4612" max="4612" width="15.42578125" customWidth="1"/>
    <col min="4613" max="4613" width="15.7109375" customWidth="1"/>
    <col min="4614" max="4614" width="16.42578125" customWidth="1"/>
    <col min="4615" max="4615" width="16.7109375" customWidth="1"/>
    <col min="4864" max="4864" width="4.7109375" customWidth="1"/>
    <col min="4865" max="4865" width="45.42578125" customWidth="1"/>
    <col min="4866" max="4866" width="25.7109375" customWidth="1"/>
    <col min="4867" max="4867" width="16.42578125" customWidth="1"/>
    <col min="4868" max="4868" width="15.42578125" customWidth="1"/>
    <col min="4869" max="4869" width="15.7109375" customWidth="1"/>
    <col min="4870" max="4870" width="16.42578125" customWidth="1"/>
    <col min="4871" max="4871" width="16.7109375" customWidth="1"/>
    <col min="5120" max="5120" width="4.7109375" customWidth="1"/>
    <col min="5121" max="5121" width="45.42578125" customWidth="1"/>
    <col min="5122" max="5122" width="25.7109375" customWidth="1"/>
    <col min="5123" max="5123" width="16.42578125" customWidth="1"/>
    <col min="5124" max="5124" width="15.42578125" customWidth="1"/>
    <col min="5125" max="5125" width="15.7109375" customWidth="1"/>
    <col min="5126" max="5126" width="16.42578125" customWidth="1"/>
    <col min="5127" max="5127" width="16.7109375" customWidth="1"/>
    <col min="5376" max="5376" width="4.7109375" customWidth="1"/>
    <col min="5377" max="5377" width="45.42578125" customWidth="1"/>
    <col min="5378" max="5378" width="25.7109375" customWidth="1"/>
    <col min="5379" max="5379" width="16.42578125" customWidth="1"/>
    <col min="5380" max="5380" width="15.42578125" customWidth="1"/>
    <col min="5381" max="5381" width="15.7109375" customWidth="1"/>
    <col min="5382" max="5382" width="16.42578125" customWidth="1"/>
    <col min="5383" max="5383" width="16.7109375" customWidth="1"/>
    <col min="5632" max="5632" width="4.7109375" customWidth="1"/>
    <col min="5633" max="5633" width="45.42578125" customWidth="1"/>
    <col min="5634" max="5634" width="25.7109375" customWidth="1"/>
    <col min="5635" max="5635" width="16.42578125" customWidth="1"/>
    <col min="5636" max="5636" width="15.42578125" customWidth="1"/>
    <col min="5637" max="5637" width="15.7109375" customWidth="1"/>
    <col min="5638" max="5638" width="16.42578125" customWidth="1"/>
    <col min="5639" max="5639" width="16.7109375" customWidth="1"/>
    <col min="5888" max="5888" width="4.7109375" customWidth="1"/>
    <col min="5889" max="5889" width="45.42578125" customWidth="1"/>
    <col min="5890" max="5890" width="25.7109375" customWidth="1"/>
    <col min="5891" max="5891" width="16.42578125" customWidth="1"/>
    <col min="5892" max="5892" width="15.42578125" customWidth="1"/>
    <col min="5893" max="5893" width="15.7109375" customWidth="1"/>
    <col min="5894" max="5894" width="16.42578125" customWidth="1"/>
    <col min="5895" max="5895" width="16.7109375" customWidth="1"/>
    <col min="6144" max="6144" width="4.7109375" customWidth="1"/>
    <col min="6145" max="6145" width="45.42578125" customWidth="1"/>
    <col min="6146" max="6146" width="25.7109375" customWidth="1"/>
    <col min="6147" max="6147" width="16.42578125" customWidth="1"/>
    <col min="6148" max="6148" width="15.42578125" customWidth="1"/>
    <col min="6149" max="6149" width="15.7109375" customWidth="1"/>
    <col min="6150" max="6150" width="16.42578125" customWidth="1"/>
    <col min="6151" max="6151" width="16.7109375" customWidth="1"/>
    <col min="6400" max="6400" width="4.7109375" customWidth="1"/>
    <col min="6401" max="6401" width="45.42578125" customWidth="1"/>
    <col min="6402" max="6402" width="25.7109375" customWidth="1"/>
    <col min="6403" max="6403" width="16.42578125" customWidth="1"/>
    <col min="6404" max="6404" width="15.42578125" customWidth="1"/>
    <col min="6405" max="6405" width="15.7109375" customWidth="1"/>
    <col min="6406" max="6406" width="16.42578125" customWidth="1"/>
    <col min="6407" max="6407" width="16.7109375" customWidth="1"/>
    <col min="6656" max="6656" width="4.7109375" customWidth="1"/>
    <col min="6657" max="6657" width="45.42578125" customWidth="1"/>
    <col min="6658" max="6658" width="25.7109375" customWidth="1"/>
    <col min="6659" max="6659" width="16.42578125" customWidth="1"/>
    <col min="6660" max="6660" width="15.42578125" customWidth="1"/>
    <col min="6661" max="6661" width="15.7109375" customWidth="1"/>
    <col min="6662" max="6662" width="16.42578125" customWidth="1"/>
    <col min="6663" max="6663" width="16.7109375" customWidth="1"/>
    <col min="6912" max="6912" width="4.7109375" customWidth="1"/>
    <col min="6913" max="6913" width="45.42578125" customWidth="1"/>
    <col min="6914" max="6914" width="25.7109375" customWidth="1"/>
    <col min="6915" max="6915" width="16.42578125" customWidth="1"/>
    <col min="6916" max="6916" width="15.42578125" customWidth="1"/>
    <col min="6917" max="6917" width="15.7109375" customWidth="1"/>
    <col min="6918" max="6918" width="16.42578125" customWidth="1"/>
    <col min="6919" max="6919" width="16.7109375" customWidth="1"/>
    <col min="7168" max="7168" width="4.7109375" customWidth="1"/>
    <col min="7169" max="7169" width="45.42578125" customWidth="1"/>
    <col min="7170" max="7170" width="25.7109375" customWidth="1"/>
    <col min="7171" max="7171" width="16.42578125" customWidth="1"/>
    <col min="7172" max="7172" width="15.42578125" customWidth="1"/>
    <col min="7173" max="7173" width="15.7109375" customWidth="1"/>
    <col min="7174" max="7174" width="16.42578125" customWidth="1"/>
    <col min="7175" max="7175" width="16.7109375" customWidth="1"/>
    <col min="7424" max="7424" width="4.7109375" customWidth="1"/>
    <col min="7425" max="7425" width="45.42578125" customWidth="1"/>
    <col min="7426" max="7426" width="25.7109375" customWidth="1"/>
    <col min="7427" max="7427" width="16.42578125" customWidth="1"/>
    <col min="7428" max="7428" width="15.42578125" customWidth="1"/>
    <col min="7429" max="7429" width="15.7109375" customWidth="1"/>
    <col min="7430" max="7430" width="16.42578125" customWidth="1"/>
    <col min="7431" max="7431" width="16.7109375" customWidth="1"/>
    <col min="7680" max="7680" width="4.7109375" customWidth="1"/>
    <col min="7681" max="7681" width="45.42578125" customWidth="1"/>
    <col min="7682" max="7682" width="25.7109375" customWidth="1"/>
    <col min="7683" max="7683" width="16.42578125" customWidth="1"/>
    <col min="7684" max="7684" width="15.42578125" customWidth="1"/>
    <col min="7685" max="7685" width="15.7109375" customWidth="1"/>
    <col min="7686" max="7686" width="16.42578125" customWidth="1"/>
    <col min="7687" max="7687" width="16.7109375" customWidth="1"/>
    <col min="7936" max="7936" width="4.7109375" customWidth="1"/>
    <col min="7937" max="7937" width="45.42578125" customWidth="1"/>
    <col min="7938" max="7938" width="25.7109375" customWidth="1"/>
    <col min="7939" max="7939" width="16.42578125" customWidth="1"/>
    <col min="7940" max="7940" width="15.42578125" customWidth="1"/>
    <col min="7941" max="7941" width="15.7109375" customWidth="1"/>
    <col min="7942" max="7942" width="16.42578125" customWidth="1"/>
    <col min="7943" max="7943" width="16.7109375" customWidth="1"/>
    <col min="8192" max="8192" width="4.7109375" customWidth="1"/>
    <col min="8193" max="8193" width="45.42578125" customWidth="1"/>
    <col min="8194" max="8194" width="25.7109375" customWidth="1"/>
    <col min="8195" max="8195" width="16.42578125" customWidth="1"/>
    <col min="8196" max="8196" width="15.42578125" customWidth="1"/>
    <col min="8197" max="8197" width="15.7109375" customWidth="1"/>
    <col min="8198" max="8198" width="16.42578125" customWidth="1"/>
    <col min="8199" max="8199" width="16.7109375" customWidth="1"/>
    <col min="8448" max="8448" width="4.7109375" customWidth="1"/>
    <col min="8449" max="8449" width="45.42578125" customWidth="1"/>
    <col min="8450" max="8450" width="25.7109375" customWidth="1"/>
    <col min="8451" max="8451" width="16.42578125" customWidth="1"/>
    <col min="8452" max="8452" width="15.42578125" customWidth="1"/>
    <col min="8453" max="8453" width="15.7109375" customWidth="1"/>
    <col min="8454" max="8454" width="16.42578125" customWidth="1"/>
    <col min="8455" max="8455" width="16.7109375" customWidth="1"/>
    <col min="8704" max="8704" width="4.7109375" customWidth="1"/>
    <col min="8705" max="8705" width="45.42578125" customWidth="1"/>
    <col min="8706" max="8706" width="25.7109375" customWidth="1"/>
    <col min="8707" max="8707" width="16.42578125" customWidth="1"/>
    <col min="8708" max="8708" width="15.42578125" customWidth="1"/>
    <col min="8709" max="8709" width="15.7109375" customWidth="1"/>
    <col min="8710" max="8710" width="16.42578125" customWidth="1"/>
    <col min="8711" max="8711" width="16.7109375" customWidth="1"/>
    <col min="8960" max="8960" width="4.7109375" customWidth="1"/>
    <col min="8961" max="8961" width="45.42578125" customWidth="1"/>
    <col min="8962" max="8962" width="25.7109375" customWidth="1"/>
    <col min="8963" max="8963" width="16.42578125" customWidth="1"/>
    <col min="8964" max="8964" width="15.42578125" customWidth="1"/>
    <col min="8965" max="8965" width="15.7109375" customWidth="1"/>
    <col min="8966" max="8966" width="16.42578125" customWidth="1"/>
    <col min="8967" max="8967" width="16.7109375" customWidth="1"/>
    <col min="9216" max="9216" width="4.7109375" customWidth="1"/>
    <col min="9217" max="9217" width="45.42578125" customWidth="1"/>
    <col min="9218" max="9218" width="25.7109375" customWidth="1"/>
    <col min="9219" max="9219" width="16.42578125" customWidth="1"/>
    <col min="9220" max="9220" width="15.42578125" customWidth="1"/>
    <col min="9221" max="9221" width="15.7109375" customWidth="1"/>
    <col min="9222" max="9222" width="16.42578125" customWidth="1"/>
    <col min="9223" max="9223" width="16.7109375" customWidth="1"/>
    <col min="9472" max="9472" width="4.7109375" customWidth="1"/>
    <col min="9473" max="9473" width="45.42578125" customWidth="1"/>
    <col min="9474" max="9474" width="25.7109375" customWidth="1"/>
    <col min="9475" max="9475" width="16.42578125" customWidth="1"/>
    <col min="9476" max="9476" width="15.42578125" customWidth="1"/>
    <col min="9477" max="9477" width="15.7109375" customWidth="1"/>
    <col min="9478" max="9478" width="16.42578125" customWidth="1"/>
    <col min="9479" max="9479" width="16.7109375" customWidth="1"/>
    <col min="9728" max="9728" width="4.7109375" customWidth="1"/>
    <col min="9729" max="9729" width="45.42578125" customWidth="1"/>
    <col min="9730" max="9730" width="25.7109375" customWidth="1"/>
    <col min="9731" max="9731" width="16.42578125" customWidth="1"/>
    <col min="9732" max="9732" width="15.42578125" customWidth="1"/>
    <col min="9733" max="9733" width="15.7109375" customWidth="1"/>
    <col min="9734" max="9734" width="16.42578125" customWidth="1"/>
    <col min="9735" max="9735" width="16.7109375" customWidth="1"/>
    <col min="9984" max="9984" width="4.7109375" customWidth="1"/>
    <col min="9985" max="9985" width="45.42578125" customWidth="1"/>
    <col min="9986" max="9986" width="25.7109375" customWidth="1"/>
    <col min="9987" max="9987" width="16.42578125" customWidth="1"/>
    <col min="9988" max="9988" width="15.42578125" customWidth="1"/>
    <col min="9989" max="9989" width="15.7109375" customWidth="1"/>
    <col min="9990" max="9990" width="16.42578125" customWidth="1"/>
    <col min="9991" max="9991" width="16.7109375" customWidth="1"/>
    <col min="10240" max="10240" width="4.7109375" customWidth="1"/>
    <col min="10241" max="10241" width="45.42578125" customWidth="1"/>
    <col min="10242" max="10242" width="25.7109375" customWidth="1"/>
    <col min="10243" max="10243" width="16.42578125" customWidth="1"/>
    <col min="10244" max="10244" width="15.42578125" customWidth="1"/>
    <col min="10245" max="10245" width="15.7109375" customWidth="1"/>
    <col min="10246" max="10246" width="16.42578125" customWidth="1"/>
    <col min="10247" max="10247" width="16.7109375" customWidth="1"/>
    <col min="10496" max="10496" width="4.7109375" customWidth="1"/>
    <col min="10497" max="10497" width="45.42578125" customWidth="1"/>
    <col min="10498" max="10498" width="25.7109375" customWidth="1"/>
    <col min="10499" max="10499" width="16.42578125" customWidth="1"/>
    <col min="10500" max="10500" width="15.42578125" customWidth="1"/>
    <col min="10501" max="10501" width="15.7109375" customWidth="1"/>
    <col min="10502" max="10502" width="16.42578125" customWidth="1"/>
    <col min="10503" max="10503" width="16.7109375" customWidth="1"/>
    <col min="10752" max="10752" width="4.7109375" customWidth="1"/>
    <col min="10753" max="10753" width="45.42578125" customWidth="1"/>
    <col min="10754" max="10754" width="25.7109375" customWidth="1"/>
    <col min="10755" max="10755" width="16.42578125" customWidth="1"/>
    <col min="10756" max="10756" width="15.42578125" customWidth="1"/>
    <col min="10757" max="10757" width="15.7109375" customWidth="1"/>
    <col min="10758" max="10758" width="16.42578125" customWidth="1"/>
    <col min="10759" max="10759" width="16.7109375" customWidth="1"/>
    <col min="11008" max="11008" width="4.7109375" customWidth="1"/>
    <col min="11009" max="11009" width="45.42578125" customWidth="1"/>
    <col min="11010" max="11010" width="25.7109375" customWidth="1"/>
    <col min="11011" max="11011" width="16.42578125" customWidth="1"/>
    <col min="11012" max="11012" width="15.42578125" customWidth="1"/>
    <col min="11013" max="11013" width="15.7109375" customWidth="1"/>
    <col min="11014" max="11014" width="16.42578125" customWidth="1"/>
    <col min="11015" max="11015" width="16.7109375" customWidth="1"/>
    <col min="11264" max="11264" width="4.7109375" customWidth="1"/>
    <col min="11265" max="11265" width="45.42578125" customWidth="1"/>
    <col min="11266" max="11266" width="25.7109375" customWidth="1"/>
    <col min="11267" max="11267" width="16.42578125" customWidth="1"/>
    <col min="11268" max="11268" width="15.42578125" customWidth="1"/>
    <col min="11269" max="11269" width="15.7109375" customWidth="1"/>
    <col min="11270" max="11270" width="16.42578125" customWidth="1"/>
    <col min="11271" max="11271" width="16.7109375" customWidth="1"/>
    <col min="11520" max="11520" width="4.7109375" customWidth="1"/>
    <col min="11521" max="11521" width="45.42578125" customWidth="1"/>
    <col min="11522" max="11522" width="25.7109375" customWidth="1"/>
    <col min="11523" max="11523" width="16.42578125" customWidth="1"/>
    <col min="11524" max="11524" width="15.42578125" customWidth="1"/>
    <col min="11525" max="11525" width="15.7109375" customWidth="1"/>
    <col min="11526" max="11526" width="16.42578125" customWidth="1"/>
    <col min="11527" max="11527" width="16.7109375" customWidth="1"/>
    <col min="11776" max="11776" width="4.7109375" customWidth="1"/>
    <col min="11777" max="11777" width="45.42578125" customWidth="1"/>
    <col min="11778" max="11778" width="25.7109375" customWidth="1"/>
    <col min="11779" max="11779" width="16.42578125" customWidth="1"/>
    <col min="11780" max="11780" width="15.42578125" customWidth="1"/>
    <col min="11781" max="11781" width="15.7109375" customWidth="1"/>
    <col min="11782" max="11782" width="16.42578125" customWidth="1"/>
    <col min="11783" max="11783" width="16.7109375" customWidth="1"/>
    <col min="12032" max="12032" width="4.7109375" customWidth="1"/>
    <col min="12033" max="12033" width="45.42578125" customWidth="1"/>
    <col min="12034" max="12034" width="25.7109375" customWidth="1"/>
    <col min="12035" max="12035" width="16.42578125" customWidth="1"/>
    <col min="12036" max="12036" width="15.42578125" customWidth="1"/>
    <col min="12037" max="12037" width="15.7109375" customWidth="1"/>
    <col min="12038" max="12038" width="16.42578125" customWidth="1"/>
    <col min="12039" max="12039" width="16.7109375" customWidth="1"/>
    <col min="12288" max="12288" width="4.7109375" customWidth="1"/>
    <col min="12289" max="12289" width="45.42578125" customWidth="1"/>
    <col min="12290" max="12290" width="25.7109375" customWidth="1"/>
    <col min="12291" max="12291" width="16.42578125" customWidth="1"/>
    <col min="12292" max="12292" width="15.42578125" customWidth="1"/>
    <col min="12293" max="12293" width="15.7109375" customWidth="1"/>
    <col min="12294" max="12294" width="16.42578125" customWidth="1"/>
    <col min="12295" max="12295" width="16.7109375" customWidth="1"/>
    <col min="12544" max="12544" width="4.7109375" customWidth="1"/>
    <col min="12545" max="12545" width="45.42578125" customWidth="1"/>
    <col min="12546" max="12546" width="25.7109375" customWidth="1"/>
    <col min="12547" max="12547" width="16.42578125" customWidth="1"/>
    <col min="12548" max="12548" width="15.42578125" customWidth="1"/>
    <col min="12549" max="12549" width="15.7109375" customWidth="1"/>
    <col min="12550" max="12550" width="16.42578125" customWidth="1"/>
    <col min="12551" max="12551" width="16.7109375" customWidth="1"/>
    <col min="12800" max="12800" width="4.7109375" customWidth="1"/>
    <col min="12801" max="12801" width="45.42578125" customWidth="1"/>
    <col min="12802" max="12802" width="25.7109375" customWidth="1"/>
    <col min="12803" max="12803" width="16.42578125" customWidth="1"/>
    <col min="12804" max="12804" width="15.42578125" customWidth="1"/>
    <col min="12805" max="12805" width="15.7109375" customWidth="1"/>
    <col min="12806" max="12806" width="16.42578125" customWidth="1"/>
    <col min="12807" max="12807" width="16.7109375" customWidth="1"/>
    <col min="13056" max="13056" width="4.7109375" customWidth="1"/>
    <col min="13057" max="13057" width="45.42578125" customWidth="1"/>
    <col min="13058" max="13058" width="25.7109375" customWidth="1"/>
    <col min="13059" max="13059" width="16.42578125" customWidth="1"/>
    <col min="13060" max="13060" width="15.42578125" customWidth="1"/>
    <col min="13061" max="13061" width="15.7109375" customWidth="1"/>
    <col min="13062" max="13062" width="16.42578125" customWidth="1"/>
    <col min="13063" max="13063" width="16.7109375" customWidth="1"/>
    <col min="13312" max="13312" width="4.7109375" customWidth="1"/>
    <col min="13313" max="13313" width="45.42578125" customWidth="1"/>
    <col min="13314" max="13314" width="25.7109375" customWidth="1"/>
    <col min="13315" max="13315" width="16.42578125" customWidth="1"/>
    <col min="13316" max="13316" width="15.42578125" customWidth="1"/>
    <col min="13317" max="13317" width="15.7109375" customWidth="1"/>
    <col min="13318" max="13318" width="16.42578125" customWidth="1"/>
    <col min="13319" max="13319" width="16.7109375" customWidth="1"/>
    <col min="13568" max="13568" width="4.7109375" customWidth="1"/>
    <col min="13569" max="13569" width="45.42578125" customWidth="1"/>
    <col min="13570" max="13570" width="25.7109375" customWidth="1"/>
    <col min="13571" max="13571" width="16.42578125" customWidth="1"/>
    <col min="13572" max="13572" width="15.42578125" customWidth="1"/>
    <col min="13573" max="13573" width="15.7109375" customWidth="1"/>
    <col min="13574" max="13574" width="16.42578125" customWidth="1"/>
    <col min="13575" max="13575" width="16.7109375" customWidth="1"/>
    <col min="13824" max="13824" width="4.7109375" customWidth="1"/>
    <col min="13825" max="13825" width="45.42578125" customWidth="1"/>
    <col min="13826" max="13826" width="25.7109375" customWidth="1"/>
    <col min="13827" max="13827" width="16.42578125" customWidth="1"/>
    <col min="13828" max="13828" width="15.42578125" customWidth="1"/>
    <col min="13829" max="13829" width="15.7109375" customWidth="1"/>
    <col min="13830" max="13830" width="16.42578125" customWidth="1"/>
    <col min="13831" max="13831" width="16.7109375" customWidth="1"/>
    <col min="14080" max="14080" width="4.7109375" customWidth="1"/>
    <col min="14081" max="14081" width="45.42578125" customWidth="1"/>
    <col min="14082" max="14082" width="25.7109375" customWidth="1"/>
    <col min="14083" max="14083" width="16.42578125" customWidth="1"/>
    <col min="14084" max="14084" width="15.42578125" customWidth="1"/>
    <col min="14085" max="14085" width="15.7109375" customWidth="1"/>
    <col min="14086" max="14086" width="16.42578125" customWidth="1"/>
    <col min="14087" max="14087" width="16.7109375" customWidth="1"/>
    <col min="14336" max="14336" width="4.7109375" customWidth="1"/>
    <col min="14337" max="14337" width="45.42578125" customWidth="1"/>
    <col min="14338" max="14338" width="25.7109375" customWidth="1"/>
    <col min="14339" max="14339" width="16.42578125" customWidth="1"/>
    <col min="14340" max="14340" width="15.42578125" customWidth="1"/>
    <col min="14341" max="14341" width="15.7109375" customWidth="1"/>
    <col min="14342" max="14342" width="16.42578125" customWidth="1"/>
    <col min="14343" max="14343" width="16.7109375" customWidth="1"/>
    <col min="14592" max="14592" width="4.7109375" customWidth="1"/>
    <col min="14593" max="14593" width="45.42578125" customWidth="1"/>
    <col min="14594" max="14594" width="25.7109375" customWidth="1"/>
    <col min="14595" max="14595" width="16.42578125" customWidth="1"/>
    <col min="14596" max="14596" width="15.42578125" customWidth="1"/>
    <col min="14597" max="14597" width="15.7109375" customWidth="1"/>
    <col min="14598" max="14598" width="16.42578125" customWidth="1"/>
    <col min="14599" max="14599" width="16.7109375" customWidth="1"/>
    <col min="14848" max="14848" width="4.7109375" customWidth="1"/>
    <col min="14849" max="14849" width="45.42578125" customWidth="1"/>
    <col min="14850" max="14850" width="25.7109375" customWidth="1"/>
    <col min="14851" max="14851" width="16.42578125" customWidth="1"/>
    <col min="14852" max="14852" width="15.42578125" customWidth="1"/>
    <col min="14853" max="14853" width="15.7109375" customWidth="1"/>
    <col min="14854" max="14854" width="16.42578125" customWidth="1"/>
    <col min="14855" max="14855" width="16.7109375" customWidth="1"/>
    <col min="15104" max="15104" width="4.7109375" customWidth="1"/>
    <col min="15105" max="15105" width="45.42578125" customWidth="1"/>
    <col min="15106" max="15106" width="25.7109375" customWidth="1"/>
    <col min="15107" max="15107" width="16.42578125" customWidth="1"/>
    <col min="15108" max="15108" width="15.42578125" customWidth="1"/>
    <col min="15109" max="15109" width="15.7109375" customWidth="1"/>
    <col min="15110" max="15110" width="16.42578125" customWidth="1"/>
    <col min="15111" max="15111" width="16.7109375" customWidth="1"/>
    <col min="15360" max="15360" width="4.7109375" customWidth="1"/>
    <col min="15361" max="15361" width="45.42578125" customWidth="1"/>
    <col min="15362" max="15362" width="25.7109375" customWidth="1"/>
    <col min="15363" max="15363" width="16.42578125" customWidth="1"/>
    <col min="15364" max="15364" width="15.42578125" customWidth="1"/>
    <col min="15365" max="15365" width="15.7109375" customWidth="1"/>
    <col min="15366" max="15366" width="16.42578125" customWidth="1"/>
    <col min="15367" max="15367" width="16.7109375" customWidth="1"/>
    <col min="15616" max="15616" width="4.7109375" customWidth="1"/>
    <col min="15617" max="15617" width="45.42578125" customWidth="1"/>
    <col min="15618" max="15618" width="25.7109375" customWidth="1"/>
    <col min="15619" max="15619" width="16.42578125" customWidth="1"/>
    <col min="15620" max="15620" width="15.42578125" customWidth="1"/>
    <col min="15621" max="15621" width="15.7109375" customWidth="1"/>
    <col min="15622" max="15622" width="16.42578125" customWidth="1"/>
    <col min="15623" max="15623" width="16.7109375" customWidth="1"/>
    <col min="15872" max="15872" width="4.7109375" customWidth="1"/>
    <col min="15873" max="15873" width="45.42578125" customWidth="1"/>
    <col min="15874" max="15874" width="25.7109375" customWidth="1"/>
    <col min="15875" max="15875" width="16.42578125" customWidth="1"/>
    <col min="15876" max="15876" width="15.42578125" customWidth="1"/>
    <col min="15877" max="15877" width="15.7109375" customWidth="1"/>
    <col min="15878" max="15878" width="16.42578125" customWidth="1"/>
    <col min="15879" max="15879" width="16.7109375" customWidth="1"/>
    <col min="16128" max="16128" width="4.7109375" customWidth="1"/>
    <col min="16129" max="16129" width="45.42578125" customWidth="1"/>
    <col min="16130" max="16130" width="25.7109375" customWidth="1"/>
    <col min="16131" max="16131" width="16.42578125" customWidth="1"/>
    <col min="16132" max="16132" width="15.42578125" customWidth="1"/>
    <col min="16133" max="16133" width="15.7109375" customWidth="1"/>
    <col min="16134" max="16134" width="16.42578125" customWidth="1"/>
    <col min="16135" max="16135" width="16.7109375" customWidth="1"/>
  </cols>
  <sheetData>
    <row r="1" spans="1:7" ht="16.5" x14ac:dyDescent="0.25">
      <c r="A1" s="97"/>
      <c r="B1" s="97"/>
      <c r="C1" s="97"/>
      <c r="D1" s="97"/>
      <c r="E1" s="97"/>
      <c r="F1" s="97"/>
      <c r="G1" s="97"/>
    </row>
    <row r="2" spans="1:7" ht="76.7" customHeight="1" thickBot="1" x14ac:dyDescent="0.3">
      <c r="A2" s="98" t="s">
        <v>120</v>
      </c>
      <c r="B2" s="98"/>
      <c r="C2" s="98"/>
      <c r="D2" s="98"/>
      <c r="E2" s="98"/>
      <c r="F2" s="98"/>
      <c r="G2" s="98"/>
    </row>
    <row r="3" spans="1:7" ht="31.5" x14ac:dyDescent="0.25">
      <c r="A3" s="55" t="s">
        <v>18</v>
      </c>
      <c r="B3" s="56" t="s">
        <v>19</v>
      </c>
      <c r="C3" s="56" t="s">
        <v>73</v>
      </c>
      <c r="D3" s="57" t="s">
        <v>116</v>
      </c>
      <c r="E3" s="57" t="s">
        <v>90</v>
      </c>
      <c r="F3" s="57" t="s">
        <v>20</v>
      </c>
      <c r="G3" s="58" t="s">
        <v>21</v>
      </c>
    </row>
    <row r="4" spans="1:7" ht="16.5" thickBot="1" x14ac:dyDescent="0.3">
      <c r="A4" s="59">
        <v>1</v>
      </c>
      <c r="B4" s="60">
        <v>2</v>
      </c>
      <c r="C4" s="60">
        <v>3</v>
      </c>
      <c r="D4" s="61">
        <v>4</v>
      </c>
      <c r="E4" s="61">
        <v>5</v>
      </c>
      <c r="F4" s="61">
        <v>6</v>
      </c>
      <c r="G4" s="62">
        <v>7</v>
      </c>
    </row>
    <row r="5" spans="1:7" ht="30.75" customHeight="1" x14ac:dyDescent="0.25">
      <c r="A5" s="99" t="s">
        <v>22</v>
      </c>
      <c r="B5" s="99"/>
      <c r="C5" s="99"/>
      <c r="D5" s="99"/>
      <c r="E5" s="99"/>
      <c r="F5" s="99"/>
      <c r="G5" s="99"/>
    </row>
    <row r="6" spans="1:7" ht="26.45" customHeight="1" x14ac:dyDescent="0.25">
      <c r="A6" s="100" t="s">
        <v>23</v>
      </c>
      <c r="B6" s="100"/>
      <c r="C6" s="100"/>
      <c r="D6" s="100"/>
      <c r="E6" s="100"/>
      <c r="F6" s="100"/>
      <c r="G6" s="100"/>
    </row>
    <row r="7" spans="1:7" ht="67.900000000000006" customHeight="1" x14ac:dyDescent="0.25">
      <c r="A7" s="1">
        <v>1</v>
      </c>
      <c r="B7" s="28" t="s">
        <v>24</v>
      </c>
      <c r="C7" s="2" t="s">
        <v>117</v>
      </c>
      <c r="D7" s="3">
        <v>2000</v>
      </c>
      <c r="E7" s="3">
        <v>0</v>
      </c>
      <c r="F7" s="25">
        <f t="shared" ref="F7:F30" si="0">(E7*100)/D7</f>
        <v>0</v>
      </c>
      <c r="G7" s="2" t="s">
        <v>25</v>
      </c>
    </row>
    <row r="8" spans="1:7" ht="29.25" customHeight="1" x14ac:dyDescent="0.25">
      <c r="A8" s="1">
        <v>2</v>
      </c>
      <c r="B8" s="28" t="s">
        <v>26</v>
      </c>
      <c r="C8" s="2" t="s">
        <v>117</v>
      </c>
      <c r="D8" s="3">
        <v>297579</v>
      </c>
      <c r="E8" s="3">
        <v>297579</v>
      </c>
      <c r="F8" s="25">
        <f t="shared" si="0"/>
        <v>100</v>
      </c>
      <c r="G8" s="2" t="s">
        <v>25</v>
      </c>
    </row>
    <row r="9" spans="1:7" ht="38.25" customHeight="1" x14ac:dyDescent="0.25">
      <c r="A9" s="1">
        <v>3</v>
      </c>
      <c r="B9" s="4" t="s">
        <v>27</v>
      </c>
      <c r="C9" s="2" t="s">
        <v>118</v>
      </c>
      <c r="D9" s="3">
        <v>99265</v>
      </c>
      <c r="E9" s="3">
        <v>99265</v>
      </c>
      <c r="F9" s="25">
        <f t="shared" si="0"/>
        <v>100</v>
      </c>
      <c r="G9" s="2" t="s">
        <v>25</v>
      </c>
    </row>
    <row r="10" spans="1:7" ht="41.25" customHeight="1" x14ac:dyDescent="0.25">
      <c r="A10" s="1">
        <v>4</v>
      </c>
      <c r="B10" s="4" t="s">
        <v>28</v>
      </c>
      <c r="C10" s="2" t="s">
        <v>118</v>
      </c>
      <c r="D10" s="3">
        <v>17283</v>
      </c>
      <c r="E10" s="3">
        <v>17283</v>
      </c>
      <c r="F10" s="25">
        <f t="shared" si="0"/>
        <v>100</v>
      </c>
      <c r="G10" s="2" t="s">
        <v>25</v>
      </c>
    </row>
    <row r="11" spans="1:7" ht="68.25" customHeight="1" x14ac:dyDescent="0.25">
      <c r="A11" s="1">
        <v>5</v>
      </c>
      <c r="B11" s="4" t="s">
        <v>91</v>
      </c>
      <c r="C11" s="11" t="s">
        <v>82</v>
      </c>
      <c r="D11" s="3">
        <v>1102500</v>
      </c>
      <c r="E11" s="3">
        <v>1102500</v>
      </c>
      <c r="F11" s="25">
        <f t="shared" si="0"/>
        <v>100</v>
      </c>
      <c r="G11" s="2" t="s">
        <v>25</v>
      </c>
    </row>
    <row r="12" spans="1:7" ht="48" customHeight="1" x14ac:dyDescent="0.25">
      <c r="A12" s="5" t="s">
        <v>29</v>
      </c>
      <c r="B12" s="4" t="s">
        <v>93</v>
      </c>
      <c r="C12" s="11" t="s">
        <v>94</v>
      </c>
      <c r="D12" s="3">
        <v>1600000</v>
      </c>
      <c r="E12" s="3">
        <v>386540</v>
      </c>
      <c r="F12" s="25">
        <f t="shared" si="0"/>
        <v>24.158750000000001</v>
      </c>
      <c r="G12" s="2" t="s">
        <v>25</v>
      </c>
    </row>
    <row r="13" spans="1:7" ht="69.75" customHeight="1" x14ac:dyDescent="0.25">
      <c r="A13" s="5" t="s">
        <v>77</v>
      </c>
      <c r="B13" s="30" t="s">
        <v>92</v>
      </c>
      <c r="C13" s="18" t="s">
        <v>95</v>
      </c>
      <c r="D13" s="19">
        <v>2000</v>
      </c>
      <c r="E13" s="19">
        <v>1998.38</v>
      </c>
      <c r="F13" s="25">
        <f t="shared" si="0"/>
        <v>99.918999999999997</v>
      </c>
      <c r="G13" s="18" t="s">
        <v>25</v>
      </c>
    </row>
    <row r="14" spans="1:7" ht="55.5" customHeight="1" x14ac:dyDescent="0.25">
      <c r="A14" s="5" t="s">
        <v>78</v>
      </c>
      <c r="B14" s="30" t="s">
        <v>83</v>
      </c>
      <c r="C14" s="18" t="s">
        <v>96</v>
      </c>
      <c r="D14" s="19">
        <v>1150000</v>
      </c>
      <c r="E14" s="19">
        <v>263200.67</v>
      </c>
      <c r="F14" s="31">
        <f t="shared" si="0"/>
        <v>22.887014782608695</v>
      </c>
      <c r="G14" s="18" t="s">
        <v>25</v>
      </c>
    </row>
    <row r="15" spans="1:7" ht="42" customHeight="1" thickBot="1" x14ac:dyDescent="0.3">
      <c r="A15" s="42">
        <v>9</v>
      </c>
      <c r="B15" s="43" t="s">
        <v>30</v>
      </c>
      <c r="C15" s="6" t="s">
        <v>72</v>
      </c>
      <c r="D15" s="7">
        <f>SUM(D7:D14)</f>
        <v>4270627</v>
      </c>
      <c r="E15" s="7">
        <f>SUM(E7:E14)</f>
        <v>2168366.0499999998</v>
      </c>
      <c r="F15" s="35">
        <f t="shared" si="0"/>
        <v>50.773950757113646</v>
      </c>
      <c r="G15" s="6" t="s">
        <v>72</v>
      </c>
    </row>
    <row r="16" spans="1:7" ht="25.15" customHeight="1" x14ac:dyDescent="0.25">
      <c r="A16" s="101" t="s">
        <v>31</v>
      </c>
      <c r="B16" s="101"/>
      <c r="C16" s="101"/>
      <c r="D16" s="101"/>
      <c r="E16" s="101"/>
      <c r="F16" s="101"/>
      <c r="G16" s="101"/>
    </row>
    <row r="17" spans="1:9" ht="65.25" customHeight="1" x14ac:dyDescent="0.25">
      <c r="A17" s="1">
        <v>10</v>
      </c>
      <c r="B17" s="69" t="s">
        <v>32</v>
      </c>
      <c r="C17" s="2" t="s">
        <v>17</v>
      </c>
      <c r="D17" s="3">
        <v>19999.099999999999</v>
      </c>
      <c r="E17" s="3">
        <v>19999.099999999999</v>
      </c>
      <c r="F17" s="25">
        <f t="shared" si="0"/>
        <v>100</v>
      </c>
      <c r="G17" s="2" t="s">
        <v>25</v>
      </c>
    </row>
    <row r="18" spans="1:9" ht="36" customHeight="1" x14ac:dyDescent="0.25">
      <c r="A18" s="1">
        <v>11</v>
      </c>
      <c r="B18" s="69" t="s">
        <v>97</v>
      </c>
      <c r="C18" s="2" t="s">
        <v>17</v>
      </c>
      <c r="D18" s="3">
        <v>95799</v>
      </c>
      <c r="E18" s="3">
        <v>95779</v>
      </c>
      <c r="F18" s="25">
        <f t="shared" si="0"/>
        <v>99.979122955354441</v>
      </c>
      <c r="G18" s="2" t="s">
        <v>25</v>
      </c>
    </row>
    <row r="19" spans="1:9" ht="23.25" customHeight="1" x14ac:dyDescent="0.25">
      <c r="A19" s="1">
        <v>12</v>
      </c>
      <c r="B19" s="69" t="s">
        <v>98</v>
      </c>
      <c r="C19" s="2" t="s">
        <v>17</v>
      </c>
      <c r="D19" s="3">
        <v>3879201</v>
      </c>
      <c r="E19" s="3">
        <v>3791318.83</v>
      </c>
      <c r="F19" s="25">
        <f t="shared" si="0"/>
        <v>97.734529095037871</v>
      </c>
      <c r="G19" s="2" t="s">
        <v>25</v>
      </c>
    </row>
    <row r="20" spans="1:9" ht="23.1" customHeight="1" x14ac:dyDescent="0.25">
      <c r="A20" s="1">
        <v>13</v>
      </c>
      <c r="B20" s="43" t="s">
        <v>30</v>
      </c>
      <c r="C20" s="6" t="s">
        <v>72</v>
      </c>
      <c r="D20" s="7">
        <f>SUM(D17:D19)</f>
        <v>3994999.1</v>
      </c>
      <c r="E20" s="7">
        <f>E17+E18+E19</f>
        <v>3907096.93</v>
      </c>
      <c r="F20" s="35">
        <f>F17+F18+F19</f>
        <v>297.71365205039234</v>
      </c>
      <c r="G20" s="6" t="s">
        <v>72</v>
      </c>
    </row>
    <row r="21" spans="1:9" ht="27.75" customHeight="1" x14ac:dyDescent="0.25">
      <c r="A21" s="95" t="s">
        <v>33</v>
      </c>
      <c r="B21" s="95"/>
      <c r="C21" s="95"/>
      <c r="D21" s="95"/>
      <c r="E21" s="95"/>
      <c r="F21" s="95"/>
      <c r="G21" s="95"/>
    </row>
    <row r="22" spans="1:9" ht="40.5" customHeight="1" x14ac:dyDescent="0.25">
      <c r="A22" s="1">
        <v>14</v>
      </c>
      <c r="B22" s="29" t="s">
        <v>34</v>
      </c>
      <c r="C22" s="9" t="s">
        <v>99</v>
      </c>
      <c r="D22" s="3">
        <v>200000</v>
      </c>
      <c r="E22" s="10">
        <v>99999.7</v>
      </c>
      <c r="F22" s="25">
        <f t="shared" si="0"/>
        <v>49.999850000000002</v>
      </c>
      <c r="G22" s="2" t="s">
        <v>25</v>
      </c>
    </row>
    <row r="23" spans="1:9" s="74" customFormat="1" ht="102" customHeight="1" x14ac:dyDescent="0.25">
      <c r="A23" s="1">
        <v>15</v>
      </c>
      <c r="B23" s="29" t="s">
        <v>35</v>
      </c>
      <c r="C23" s="9" t="s">
        <v>15</v>
      </c>
      <c r="D23" s="3">
        <v>156000</v>
      </c>
      <c r="E23" s="10">
        <v>57500</v>
      </c>
      <c r="F23" s="25">
        <f t="shared" si="0"/>
        <v>36.858974358974358</v>
      </c>
      <c r="G23" s="2" t="s">
        <v>25</v>
      </c>
    </row>
    <row r="24" spans="1:9" ht="69.75" customHeight="1" x14ac:dyDescent="0.25">
      <c r="A24" s="1">
        <v>16</v>
      </c>
      <c r="B24" s="29" t="s">
        <v>121</v>
      </c>
      <c r="C24" s="9" t="s">
        <v>15</v>
      </c>
      <c r="D24" s="3">
        <v>1000000</v>
      </c>
      <c r="E24" s="10">
        <v>74250</v>
      </c>
      <c r="F24" s="25">
        <f t="shared" si="0"/>
        <v>7.4249999999999998</v>
      </c>
      <c r="G24" s="2" t="s">
        <v>25</v>
      </c>
    </row>
    <row r="25" spans="1:9" ht="72" customHeight="1" x14ac:dyDescent="0.25">
      <c r="A25" s="1">
        <v>17</v>
      </c>
      <c r="B25" s="4" t="s">
        <v>36</v>
      </c>
      <c r="C25" s="2" t="s">
        <v>16</v>
      </c>
      <c r="D25" s="26">
        <v>1500000</v>
      </c>
      <c r="E25" s="3">
        <v>880000</v>
      </c>
      <c r="F25" s="25">
        <f t="shared" si="0"/>
        <v>58.666666666666664</v>
      </c>
      <c r="G25" s="2" t="s">
        <v>25</v>
      </c>
    </row>
    <row r="26" spans="1:9" ht="54" customHeight="1" x14ac:dyDescent="0.25">
      <c r="A26" s="1">
        <v>18</v>
      </c>
      <c r="B26" s="4" t="s">
        <v>37</v>
      </c>
      <c r="C26" s="2" t="s">
        <v>15</v>
      </c>
      <c r="D26" s="3">
        <v>50000</v>
      </c>
      <c r="E26" s="3">
        <v>30000</v>
      </c>
      <c r="F26" s="25">
        <f t="shared" si="0"/>
        <v>60</v>
      </c>
      <c r="G26" s="2" t="s">
        <v>25</v>
      </c>
    </row>
    <row r="27" spans="1:9" ht="55.5" customHeight="1" x14ac:dyDescent="0.25">
      <c r="A27" s="1">
        <v>19</v>
      </c>
      <c r="B27" s="4" t="s">
        <v>100</v>
      </c>
      <c r="C27" s="11" t="s">
        <v>38</v>
      </c>
      <c r="D27" s="3">
        <v>1200000</v>
      </c>
      <c r="E27" s="3">
        <v>688089</v>
      </c>
      <c r="F27" s="25">
        <f t="shared" si="0"/>
        <v>57.34075</v>
      </c>
      <c r="G27" s="2" t="s">
        <v>25</v>
      </c>
    </row>
    <row r="28" spans="1:9" ht="82.5" x14ac:dyDescent="0.25">
      <c r="A28" s="23">
        <v>20</v>
      </c>
      <c r="B28" s="30" t="s">
        <v>39</v>
      </c>
      <c r="C28" s="65" t="s">
        <v>40</v>
      </c>
      <c r="D28" s="19">
        <v>1013200</v>
      </c>
      <c r="E28" s="19">
        <v>116676.03</v>
      </c>
      <c r="F28" s="31">
        <f t="shared" si="0"/>
        <v>11.515597118041848</v>
      </c>
      <c r="G28" s="65" t="s">
        <v>41</v>
      </c>
      <c r="I28" s="12"/>
    </row>
    <row r="29" spans="1:9" ht="49.5" x14ac:dyDescent="0.25">
      <c r="A29" s="1">
        <v>21</v>
      </c>
      <c r="B29" s="4" t="s">
        <v>42</v>
      </c>
      <c r="C29" s="2" t="s">
        <v>14</v>
      </c>
      <c r="D29" s="3">
        <v>48000</v>
      </c>
      <c r="E29" s="3">
        <v>48000</v>
      </c>
      <c r="F29" s="25">
        <f t="shared" si="0"/>
        <v>100</v>
      </c>
      <c r="G29" s="2" t="s">
        <v>25</v>
      </c>
    </row>
    <row r="30" spans="1:9" ht="27" customHeight="1" x14ac:dyDescent="0.25">
      <c r="A30" s="1">
        <v>22</v>
      </c>
      <c r="B30" s="43" t="s">
        <v>30</v>
      </c>
      <c r="C30" s="6" t="s">
        <v>72</v>
      </c>
      <c r="D30" s="7">
        <f>SUM(D22:D29)</f>
        <v>5167200</v>
      </c>
      <c r="E30" s="7">
        <f>SUM(E22:E29)</f>
        <v>1994514.73</v>
      </c>
      <c r="F30" s="35">
        <f t="shared" si="0"/>
        <v>38.599526435980799</v>
      </c>
      <c r="G30" s="64" t="s">
        <v>72</v>
      </c>
    </row>
    <row r="31" spans="1:9" ht="26.1" customHeight="1" x14ac:dyDescent="0.25">
      <c r="A31" s="95" t="s">
        <v>43</v>
      </c>
      <c r="B31" s="95"/>
      <c r="C31" s="95"/>
      <c r="D31" s="95"/>
      <c r="E31" s="95"/>
      <c r="F31" s="95"/>
      <c r="G31" s="95"/>
    </row>
    <row r="32" spans="1:9" ht="65.45" customHeight="1" x14ac:dyDescent="0.25">
      <c r="A32" s="1">
        <v>23</v>
      </c>
      <c r="B32" s="4" t="s">
        <v>101</v>
      </c>
      <c r="C32" s="2" t="s">
        <v>10</v>
      </c>
      <c r="D32" s="3">
        <v>80000</v>
      </c>
      <c r="E32" s="3">
        <v>0</v>
      </c>
      <c r="F32" s="25">
        <f t="shared" ref="F32:F43" si="1">(E32*100)/D32</f>
        <v>0</v>
      </c>
      <c r="G32" s="2" t="s">
        <v>25</v>
      </c>
    </row>
    <row r="33" spans="1:7" ht="65.099999999999994" customHeight="1" x14ac:dyDescent="0.25">
      <c r="A33" s="1">
        <v>24</v>
      </c>
      <c r="B33" s="4" t="s">
        <v>102</v>
      </c>
      <c r="C33" s="2" t="s">
        <v>9</v>
      </c>
      <c r="D33" s="3">
        <v>97441</v>
      </c>
      <c r="E33" s="3">
        <v>30441</v>
      </c>
      <c r="F33" s="25">
        <f t="shared" si="1"/>
        <v>31.240442934698947</v>
      </c>
      <c r="G33" s="2" t="s">
        <v>25</v>
      </c>
    </row>
    <row r="34" spans="1:7" ht="65.099999999999994" customHeight="1" x14ac:dyDescent="0.25">
      <c r="A34" s="23">
        <v>25</v>
      </c>
      <c r="B34" s="30" t="s">
        <v>103</v>
      </c>
      <c r="C34" s="18" t="s">
        <v>9</v>
      </c>
      <c r="D34" s="19">
        <v>308750</v>
      </c>
      <c r="E34" s="3">
        <v>308750</v>
      </c>
      <c r="F34" s="25">
        <f t="shared" si="1"/>
        <v>100</v>
      </c>
      <c r="G34" s="2" t="s">
        <v>25</v>
      </c>
    </row>
    <row r="35" spans="1:7" s="74" customFormat="1" ht="55.5" customHeight="1" x14ac:dyDescent="0.25">
      <c r="A35" s="23">
        <v>26</v>
      </c>
      <c r="B35" s="30" t="s">
        <v>119</v>
      </c>
      <c r="C35" s="18" t="s">
        <v>9</v>
      </c>
      <c r="D35" s="19">
        <v>1000000</v>
      </c>
      <c r="E35" s="3">
        <v>0</v>
      </c>
      <c r="F35" s="25">
        <f t="shared" si="1"/>
        <v>0</v>
      </c>
      <c r="G35" s="2" t="s">
        <v>25</v>
      </c>
    </row>
    <row r="36" spans="1:7" ht="60" customHeight="1" x14ac:dyDescent="0.25">
      <c r="A36" s="23">
        <v>27</v>
      </c>
      <c r="B36" s="30" t="s">
        <v>65</v>
      </c>
      <c r="C36" s="18" t="s">
        <v>9</v>
      </c>
      <c r="D36" s="19">
        <v>14985</v>
      </c>
      <c r="E36" s="19">
        <v>14985</v>
      </c>
      <c r="F36" s="31">
        <f t="shared" si="1"/>
        <v>100</v>
      </c>
      <c r="G36" s="18" t="s">
        <v>25</v>
      </c>
    </row>
    <row r="37" spans="1:7" ht="57" customHeight="1" x14ac:dyDescent="0.25">
      <c r="A37" s="1">
        <v>28</v>
      </c>
      <c r="B37" s="4" t="s">
        <v>75</v>
      </c>
      <c r="C37" s="2" t="s">
        <v>7</v>
      </c>
      <c r="D37" s="3">
        <v>15000</v>
      </c>
      <c r="E37" s="3">
        <v>0</v>
      </c>
      <c r="F37" s="25">
        <f t="shared" si="1"/>
        <v>0</v>
      </c>
      <c r="G37" s="2" t="s">
        <v>25</v>
      </c>
    </row>
    <row r="38" spans="1:7" ht="27" customHeight="1" x14ac:dyDescent="0.25">
      <c r="A38" s="1">
        <v>29</v>
      </c>
      <c r="B38" s="13" t="s">
        <v>30</v>
      </c>
      <c r="C38" s="6" t="s">
        <v>72</v>
      </c>
      <c r="D38" s="7">
        <f>SUM(D32:D37)</f>
        <v>1516176</v>
      </c>
      <c r="E38" s="7">
        <f>SUM(E32:E37)</f>
        <v>354176</v>
      </c>
      <c r="F38" s="35">
        <f>(E38*100)/D38</f>
        <v>23.359821023416806</v>
      </c>
      <c r="G38" s="6" t="s">
        <v>72</v>
      </c>
    </row>
    <row r="39" spans="1:7" ht="27.2" customHeight="1" x14ac:dyDescent="0.25">
      <c r="A39" s="96" t="s">
        <v>44</v>
      </c>
      <c r="B39" s="96"/>
      <c r="C39" s="96"/>
      <c r="D39" s="96"/>
      <c r="E39" s="96"/>
      <c r="F39" s="96"/>
      <c r="G39" s="96"/>
    </row>
    <row r="40" spans="1:7" ht="48.2" customHeight="1" x14ac:dyDescent="0.25">
      <c r="A40" s="1">
        <v>30</v>
      </c>
      <c r="B40" s="4" t="s">
        <v>45</v>
      </c>
      <c r="C40" s="2" t="s">
        <v>12</v>
      </c>
      <c r="D40" s="3">
        <v>14922.36</v>
      </c>
      <c r="E40" s="3">
        <v>14922.36</v>
      </c>
      <c r="F40" s="25">
        <f t="shared" si="1"/>
        <v>100</v>
      </c>
      <c r="G40" s="2" t="s">
        <v>25</v>
      </c>
    </row>
    <row r="41" spans="1:7" ht="57.6" customHeight="1" x14ac:dyDescent="0.25">
      <c r="A41" s="1">
        <v>31</v>
      </c>
      <c r="B41" s="28" t="s">
        <v>79</v>
      </c>
      <c r="C41" s="2" t="s">
        <v>12</v>
      </c>
      <c r="D41" s="3">
        <v>25000</v>
      </c>
      <c r="E41" s="3">
        <v>25000</v>
      </c>
      <c r="F41" s="25">
        <f t="shared" si="1"/>
        <v>100</v>
      </c>
      <c r="G41" s="2" t="s">
        <v>25</v>
      </c>
    </row>
    <row r="42" spans="1:7" ht="71.25" customHeight="1" x14ac:dyDescent="0.25">
      <c r="A42" s="1">
        <v>32</v>
      </c>
      <c r="B42" s="28" t="s">
        <v>104</v>
      </c>
      <c r="C42" s="2" t="s">
        <v>13</v>
      </c>
      <c r="D42" s="3">
        <v>120000</v>
      </c>
      <c r="E42" s="3">
        <v>19827.8</v>
      </c>
      <c r="F42" s="25">
        <f t="shared" si="1"/>
        <v>16.523166666666668</v>
      </c>
      <c r="G42" s="2" t="s">
        <v>25</v>
      </c>
    </row>
    <row r="43" spans="1:7" ht="33" customHeight="1" x14ac:dyDescent="0.25">
      <c r="A43" s="1">
        <v>33</v>
      </c>
      <c r="B43" s="36" t="s">
        <v>46</v>
      </c>
      <c r="C43" s="2" t="s">
        <v>13</v>
      </c>
      <c r="D43" s="3">
        <v>350000</v>
      </c>
      <c r="E43" s="3">
        <v>0</v>
      </c>
      <c r="F43" s="25">
        <f t="shared" si="1"/>
        <v>0</v>
      </c>
      <c r="G43" s="2" t="s">
        <v>25</v>
      </c>
    </row>
    <row r="44" spans="1:7" ht="16.899999999999999" hidden="1" customHeight="1" x14ac:dyDescent="0.25">
      <c r="A44" s="53"/>
      <c r="B44" s="51"/>
      <c r="C44" s="50"/>
      <c r="D44" s="52"/>
      <c r="E44" s="52"/>
      <c r="F44" s="48"/>
      <c r="G44" s="49"/>
    </row>
    <row r="45" spans="1:7" ht="16.899999999999999" hidden="1" customHeight="1" x14ac:dyDescent="0.25">
      <c r="A45" s="53"/>
      <c r="B45" s="4"/>
      <c r="C45" s="46"/>
      <c r="D45" s="47"/>
      <c r="E45" s="47"/>
      <c r="F45" s="48"/>
      <c r="G45" s="49"/>
    </row>
    <row r="46" spans="1:7" ht="16.899999999999999" hidden="1" customHeight="1" x14ac:dyDescent="0.25">
      <c r="A46" s="53"/>
      <c r="B46" s="4"/>
      <c r="C46" s="46"/>
      <c r="D46" s="47"/>
      <c r="E46" s="47"/>
      <c r="F46" s="48"/>
      <c r="G46" s="49"/>
    </row>
    <row r="47" spans="1:7" ht="16.899999999999999" hidden="1" customHeight="1" x14ac:dyDescent="0.25">
      <c r="A47" s="53"/>
      <c r="B47" s="4"/>
      <c r="C47" s="46"/>
      <c r="D47" s="47"/>
      <c r="E47" s="47"/>
      <c r="F47" s="48"/>
      <c r="G47" s="49"/>
    </row>
    <row r="48" spans="1:7" ht="16.899999999999999" hidden="1" customHeight="1" x14ac:dyDescent="0.25">
      <c r="A48" s="53"/>
      <c r="B48" s="4"/>
      <c r="C48" s="46"/>
      <c r="D48" s="47"/>
      <c r="E48" s="47"/>
      <c r="F48" s="48"/>
      <c r="G48" s="49"/>
    </row>
    <row r="49" spans="1:7" ht="16.899999999999999" hidden="1" customHeight="1" x14ac:dyDescent="0.25">
      <c r="A49" s="53"/>
      <c r="B49" s="4"/>
      <c r="C49" s="46"/>
      <c r="D49" s="47"/>
      <c r="E49" s="47"/>
      <c r="F49" s="48"/>
      <c r="G49" s="49"/>
    </row>
    <row r="50" spans="1:7" ht="226.5" customHeight="1" x14ac:dyDescent="0.25">
      <c r="A50" s="1">
        <v>34</v>
      </c>
      <c r="B50" s="14" t="s">
        <v>80</v>
      </c>
      <c r="C50" s="46" t="s">
        <v>11</v>
      </c>
      <c r="D50" s="3">
        <v>1000000</v>
      </c>
      <c r="E50" s="3">
        <v>517974.62</v>
      </c>
      <c r="F50" s="25">
        <f t="shared" ref="F50" si="2">(E50*100)/D50</f>
        <v>51.797462000000003</v>
      </c>
      <c r="G50" s="44" t="s">
        <v>25</v>
      </c>
    </row>
    <row r="51" spans="1:7" ht="52.5" customHeight="1" x14ac:dyDescent="0.25">
      <c r="A51" s="1">
        <v>35</v>
      </c>
      <c r="B51" s="33" t="s">
        <v>66</v>
      </c>
      <c r="C51" s="44" t="s">
        <v>8</v>
      </c>
      <c r="D51" s="45">
        <v>29930</v>
      </c>
      <c r="E51" s="45">
        <v>29930</v>
      </c>
      <c r="F51" s="34">
        <f>(E51*100)/D51</f>
        <v>100</v>
      </c>
      <c r="G51" s="44" t="s">
        <v>25</v>
      </c>
    </row>
    <row r="52" spans="1:7" ht="66.75" hidden="1" customHeight="1" x14ac:dyDescent="0.25">
      <c r="A52" s="1">
        <v>31</v>
      </c>
      <c r="B52" s="14" t="s">
        <v>47</v>
      </c>
      <c r="C52" s="2" t="s">
        <v>9</v>
      </c>
      <c r="D52" s="15" t="e">
        <f>+#REF!</f>
        <v>#REF!</v>
      </c>
      <c r="E52" s="15" t="e">
        <f>#REF!</f>
        <v>#REF!</v>
      </c>
      <c r="F52" s="25" t="e">
        <f t="shared" ref="F52:F54" si="3">(E52*100)/D52</f>
        <v>#REF!</v>
      </c>
      <c r="G52" s="2" t="s">
        <v>25</v>
      </c>
    </row>
    <row r="53" spans="1:7" ht="37.5" customHeight="1" x14ac:dyDescent="0.25">
      <c r="A53" s="23">
        <v>36</v>
      </c>
      <c r="B53" s="30" t="s">
        <v>48</v>
      </c>
      <c r="C53" s="18" t="s">
        <v>9</v>
      </c>
      <c r="D53" s="19">
        <v>30000</v>
      </c>
      <c r="E53" s="19">
        <v>30000</v>
      </c>
      <c r="F53" s="31">
        <f t="shared" si="3"/>
        <v>100</v>
      </c>
      <c r="G53" s="18" t="s">
        <v>25</v>
      </c>
    </row>
    <row r="54" spans="1:7" ht="56.25" customHeight="1" x14ac:dyDescent="0.25">
      <c r="A54" s="1">
        <v>37</v>
      </c>
      <c r="B54" s="4" t="s">
        <v>76</v>
      </c>
      <c r="C54" s="2" t="s">
        <v>11</v>
      </c>
      <c r="D54" s="3">
        <v>150000</v>
      </c>
      <c r="E54" s="3">
        <v>0</v>
      </c>
      <c r="F54" s="31">
        <f t="shared" si="3"/>
        <v>0</v>
      </c>
      <c r="G54" s="2" t="s">
        <v>25</v>
      </c>
    </row>
    <row r="55" spans="1:7" s="16" customFormat="1" ht="23.25" customHeight="1" x14ac:dyDescent="0.25">
      <c r="A55" s="54">
        <v>38</v>
      </c>
      <c r="B55" s="43" t="s">
        <v>30</v>
      </c>
      <c r="C55" s="6" t="s">
        <v>72</v>
      </c>
      <c r="D55" s="7">
        <f>D40+D41+D42+D43+D50+D51+D53+D54</f>
        <v>1719852.3599999999</v>
      </c>
      <c r="E55" s="7">
        <f t="shared" ref="E55" si="4">E40+E41+E42+E43+E50+E51+E53+E54</f>
        <v>637654.78</v>
      </c>
      <c r="F55" s="25">
        <f>(E55*100)/D55</f>
        <v>37.076134837527569</v>
      </c>
      <c r="G55" s="64" t="s">
        <v>72</v>
      </c>
    </row>
    <row r="56" spans="1:7" ht="38.25" customHeight="1" x14ac:dyDescent="0.25">
      <c r="A56" s="85" t="s">
        <v>49</v>
      </c>
      <c r="B56" s="86"/>
      <c r="C56" s="86"/>
      <c r="D56" s="86"/>
      <c r="E56" s="86"/>
      <c r="F56" s="86"/>
      <c r="G56" s="87"/>
    </row>
    <row r="57" spans="1:7" ht="44.25" customHeight="1" x14ac:dyDescent="0.25">
      <c r="A57" s="1">
        <v>39</v>
      </c>
      <c r="B57" s="4" t="s">
        <v>50</v>
      </c>
      <c r="C57" s="2" t="s">
        <v>51</v>
      </c>
      <c r="D57" s="3">
        <v>130000</v>
      </c>
      <c r="E57" s="3">
        <v>0</v>
      </c>
      <c r="F57" s="25">
        <f t="shared" ref="F57:F63" si="5">(E57*100)/D57</f>
        <v>0</v>
      </c>
      <c r="G57" s="17" t="s">
        <v>25</v>
      </c>
    </row>
    <row r="58" spans="1:7" ht="37.5" customHeight="1" x14ac:dyDescent="0.25">
      <c r="A58" s="1">
        <v>40</v>
      </c>
      <c r="B58" s="4" t="s">
        <v>52</v>
      </c>
      <c r="C58" s="2" t="s">
        <v>51</v>
      </c>
      <c r="D58" s="3">
        <v>10000</v>
      </c>
      <c r="E58" s="3">
        <v>0</v>
      </c>
      <c r="F58" s="25">
        <f t="shared" si="5"/>
        <v>0</v>
      </c>
      <c r="G58" s="17" t="s">
        <v>25</v>
      </c>
    </row>
    <row r="59" spans="1:7" ht="24.75" customHeight="1" x14ac:dyDescent="0.25">
      <c r="A59" s="1">
        <v>41</v>
      </c>
      <c r="B59" s="43" t="s">
        <v>30</v>
      </c>
      <c r="C59" s="6" t="s">
        <v>72</v>
      </c>
      <c r="D59" s="7">
        <f>SUM(D57:D58)</f>
        <v>140000</v>
      </c>
      <c r="E59" s="7">
        <f>SUM(E57:E58)</f>
        <v>0</v>
      </c>
      <c r="F59" s="35">
        <f t="shared" si="5"/>
        <v>0</v>
      </c>
      <c r="G59" s="64" t="s">
        <v>72</v>
      </c>
    </row>
    <row r="60" spans="1:7" ht="29.45" customHeight="1" x14ac:dyDescent="0.25">
      <c r="A60" s="79" t="s">
        <v>105</v>
      </c>
      <c r="B60" s="80"/>
      <c r="C60" s="80"/>
      <c r="D60" s="80"/>
      <c r="E60" s="80"/>
      <c r="F60" s="80"/>
      <c r="G60" s="81"/>
    </row>
    <row r="61" spans="1:7" ht="42.75" customHeight="1" x14ac:dyDescent="0.25">
      <c r="A61" s="1">
        <v>42</v>
      </c>
      <c r="B61" s="28" t="s">
        <v>84</v>
      </c>
      <c r="C61" s="2" t="s">
        <v>4</v>
      </c>
      <c r="D61" s="3">
        <v>12000000</v>
      </c>
      <c r="E61" s="3">
        <v>1040580</v>
      </c>
      <c r="F61" s="25">
        <f t="shared" ref="F61:F66" si="6">(E61*100)/D61</f>
        <v>8.6715</v>
      </c>
      <c r="G61" s="17" t="s">
        <v>25</v>
      </c>
    </row>
    <row r="62" spans="1:7" ht="39.75" customHeight="1" x14ac:dyDescent="0.25">
      <c r="A62" s="1">
        <v>43</v>
      </c>
      <c r="B62" s="4" t="s">
        <v>85</v>
      </c>
      <c r="C62" s="2" t="s">
        <v>4</v>
      </c>
      <c r="D62" s="3">
        <v>700000</v>
      </c>
      <c r="E62" s="3">
        <v>85677</v>
      </c>
      <c r="F62" s="25">
        <f t="shared" si="6"/>
        <v>12.239571428571429</v>
      </c>
      <c r="G62" s="17" t="s">
        <v>25</v>
      </c>
    </row>
    <row r="63" spans="1:7" ht="51" customHeight="1" x14ac:dyDescent="0.25">
      <c r="A63" s="1">
        <v>44</v>
      </c>
      <c r="B63" s="28" t="s">
        <v>86</v>
      </c>
      <c r="C63" s="2" t="s">
        <v>4</v>
      </c>
      <c r="D63" s="3">
        <v>8205000</v>
      </c>
      <c r="E63" s="3">
        <v>4351459.57</v>
      </c>
      <c r="F63" s="25">
        <f t="shared" si="5"/>
        <v>53.034242169408898</v>
      </c>
      <c r="G63" s="17" t="s">
        <v>25</v>
      </c>
    </row>
    <row r="64" spans="1:7" s="74" customFormat="1" ht="42" customHeight="1" x14ac:dyDescent="0.25">
      <c r="A64" s="1">
        <v>45</v>
      </c>
      <c r="B64" s="4" t="s">
        <v>87</v>
      </c>
      <c r="C64" s="2" t="s">
        <v>3</v>
      </c>
      <c r="D64" s="3">
        <v>19500</v>
      </c>
      <c r="E64" s="3">
        <v>19500</v>
      </c>
      <c r="F64" s="25">
        <f t="shared" si="6"/>
        <v>100</v>
      </c>
      <c r="G64" s="17" t="s">
        <v>25</v>
      </c>
    </row>
    <row r="65" spans="1:7" s="74" customFormat="1" ht="73.5" customHeight="1" x14ac:dyDescent="0.25">
      <c r="A65" s="1">
        <v>46</v>
      </c>
      <c r="B65" s="4" t="s">
        <v>88</v>
      </c>
      <c r="C65" s="2" t="s">
        <v>3</v>
      </c>
      <c r="D65" s="3">
        <v>75500</v>
      </c>
      <c r="E65" s="3">
        <v>2600</v>
      </c>
      <c r="F65" s="25">
        <f t="shared" si="6"/>
        <v>3.443708609271523</v>
      </c>
      <c r="G65" s="17" t="s">
        <v>25</v>
      </c>
    </row>
    <row r="66" spans="1:7" ht="59.25" customHeight="1" x14ac:dyDescent="0.25">
      <c r="A66" s="23">
        <v>47</v>
      </c>
      <c r="B66" s="30" t="s">
        <v>89</v>
      </c>
      <c r="C66" s="18" t="s">
        <v>4</v>
      </c>
      <c r="D66" s="19">
        <v>150000</v>
      </c>
      <c r="E66" s="19">
        <v>73580</v>
      </c>
      <c r="F66" s="31">
        <f t="shared" si="6"/>
        <v>49.053333333333335</v>
      </c>
      <c r="G66" s="24" t="s">
        <v>25</v>
      </c>
    </row>
    <row r="67" spans="1:7" ht="50.45" customHeight="1" x14ac:dyDescent="0.25">
      <c r="A67" s="88">
        <v>48</v>
      </c>
      <c r="B67" s="89" t="s">
        <v>81</v>
      </c>
      <c r="C67" s="90" t="s">
        <v>12</v>
      </c>
      <c r="D67" s="91">
        <v>2000</v>
      </c>
      <c r="E67" s="91">
        <v>0</v>
      </c>
      <c r="F67" s="92">
        <v>0</v>
      </c>
      <c r="G67" s="93" t="s">
        <v>25</v>
      </c>
    </row>
    <row r="68" spans="1:7" ht="16.899999999999999" customHeight="1" x14ac:dyDescent="0.25">
      <c r="A68" s="88"/>
      <c r="B68" s="89"/>
      <c r="C68" s="90"/>
      <c r="D68" s="91"/>
      <c r="E68" s="91"/>
      <c r="F68" s="92"/>
      <c r="G68" s="93"/>
    </row>
    <row r="69" spans="1:7" ht="19.5" customHeight="1" x14ac:dyDescent="0.25">
      <c r="A69" s="88"/>
      <c r="B69" s="89"/>
      <c r="C69" s="90"/>
      <c r="D69" s="91"/>
      <c r="E69" s="91"/>
      <c r="F69" s="92"/>
      <c r="G69" s="93"/>
    </row>
    <row r="70" spans="1:7" ht="27" customHeight="1" x14ac:dyDescent="0.25">
      <c r="A70" s="54">
        <v>49</v>
      </c>
      <c r="B70" s="43" t="s">
        <v>30</v>
      </c>
      <c r="C70" s="6" t="s">
        <v>72</v>
      </c>
      <c r="D70" s="7">
        <f>SUM(D61:D69)</f>
        <v>21152000</v>
      </c>
      <c r="E70" s="7">
        <f>SUM(E61:E69)</f>
        <v>5573396.5700000003</v>
      </c>
      <c r="F70" s="32">
        <f>(E70*100)/D70</f>
        <v>26.349265175869895</v>
      </c>
      <c r="G70" s="64" t="s">
        <v>72</v>
      </c>
    </row>
    <row r="71" spans="1:7" ht="13.5" customHeight="1" x14ac:dyDescent="0.25">
      <c r="A71" s="37"/>
      <c r="B71" s="38"/>
      <c r="C71" s="39"/>
      <c r="D71" s="40"/>
      <c r="E71" s="40"/>
      <c r="F71" s="41"/>
      <c r="G71" s="39"/>
    </row>
    <row r="72" spans="1:7" ht="24" customHeight="1" x14ac:dyDescent="0.25">
      <c r="A72" s="94" t="s">
        <v>106</v>
      </c>
      <c r="B72" s="94"/>
      <c r="C72" s="94"/>
      <c r="D72" s="94"/>
      <c r="E72" s="94"/>
      <c r="F72" s="94"/>
      <c r="G72" s="94"/>
    </row>
    <row r="73" spans="1:7" ht="59.25" customHeight="1" x14ac:dyDescent="0.25">
      <c r="A73" s="54">
        <v>50</v>
      </c>
      <c r="B73" s="71" t="s">
        <v>107</v>
      </c>
      <c r="C73" s="9" t="s">
        <v>113</v>
      </c>
      <c r="D73" s="11">
        <v>1000000</v>
      </c>
      <c r="E73" s="11">
        <v>0</v>
      </c>
      <c r="F73" s="2">
        <f>(E73*100)/D73</f>
        <v>0</v>
      </c>
      <c r="G73" s="1" t="s">
        <v>25</v>
      </c>
    </row>
    <row r="74" spans="1:7" ht="19.5" customHeight="1" x14ac:dyDescent="0.25">
      <c r="A74" s="54">
        <v>51</v>
      </c>
      <c r="B74" s="72" t="s">
        <v>30</v>
      </c>
      <c r="C74" s="70" t="s">
        <v>108</v>
      </c>
      <c r="D74" s="73">
        <f>D73</f>
        <v>1000000</v>
      </c>
      <c r="E74" s="73">
        <f>E73</f>
        <v>0</v>
      </c>
      <c r="F74" s="9">
        <f>(E74*100)/D74</f>
        <v>0</v>
      </c>
      <c r="G74" s="9" t="s">
        <v>108</v>
      </c>
    </row>
    <row r="75" spans="1:7" ht="13.5" customHeight="1" x14ac:dyDescent="0.25">
      <c r="A75" s="37"/>
      <c r="B75" s="38"/>
      <c r="C75" s="39"/>
      <c r="D75" s="40"/>
      <c r="E75" s="40"/>
      <c r="F75" s="41"/>
      <c r="G75" s="39"/>
    </row>
    <row r="76" spans="1:7" ht="21.75" customHeight="1" x14ac:dyDescent="0.25">
      <c r="A76" s="78" t="s">
        <v>53</v>
      </c>
      <c r="B76" s="78"/>
      <c r="C76" s="78"/>
      <c r="D76" s="78"/>
      <c r="E76" s="78"/>
      <c r="F76" s="78"/>
      <c r="G76" s="78"/>
    </row>
    <row r="77" spans="1:7" ht="82.5" x14ac:dyDescent="0.25">
      <c r="A77" s="1">
        <v>52</v>
      </c>
      <c r="B77" s="4" t="s">
        <v>109</v>
      </c>
      <c r="C77" s="2" t="s">
        <v>54</v>
      </c>
      <c r="D77" s="3">
        <v>1850000</v>
      </c>
      <c r="E77" s="3">
        <v>1848724.68</v>
      </c>
      <c r="F77" s="8">
        <f>E77*100/D77</f>
        <v>99.931063783783785</v>
      </c>
      <c r="G77" s="17" t="s">
        <v>25</v>
      </c>
    </row>
    <row r="78" spans="1:7" ht="115.5" x14ac:dyDescent="0.25">
      <c r="A78" s="1">
        <v>53</v>
      </c>
      <c r="B78" s="63" t="s">
        <v>67</v>
      </c>
      <c r="C78" s="2" t="s">
        <v>1</v>
      </c>
      <c r="D78" s="3">
        <v>30000</v>
      </c>
      <c r="E78" s="3">
        <v>0</v>
      </c>
      <c r="F78" s="8">
        <f t="shared" ref="F78:F83" si="7">E78*100/D78</f>
        <v>0</v>
      </c>
      <c r="G78" s="17" t="s">
        <v>25</v>
      </c>
    </row>
    <row r="79" spans="1:7" ht="66" x14ac:dyDescent="0.25">
      <c r="A79" s="1">
        <v>54</v>
      </c>
      <c r="B79" s="4" t="s">
        <v>110</v>
      </c>
      <c r="C79" s="2" t="s">
        <v>2</v>
      </c>
      <c r="D79" s="3">
        <v>15000</v>
      </c>
      <c r="E79" s="3">
        <v>0</v>
      </c>
      <c r="F79" s="8">
        <f t="shared" si="7"/>
        <v>0</v>
      </c>
      <c r="G79" s="17" t="s">
        <v>25</v>
      </c>
    </row>
    <row r="80" spans="1:7" ht="66" x14ac:dyDescent="0.25">
      <c r="A80" s="1">
        <v>55</v>
      </c>
      <c r="B80" s="4" t="s">
        <v>68</v>
      </c>
      <c r="C80" s="2" t="s">
        <v>2</v>
      </c>
      <c r="D80" s="3">
        <v>50000</v>
      </c>
      <c r="E80" s="3">
        <v>0</v>
      </c>
      <c r="F80" s="8">
        <f t="shared" si="7"/>
        <v>0</v>
      </c>
      <c r="G80" s="17" t="s">
        <v>25</v>
      </c>
    </row>
    <row r="81" spans="1:7" ht="66" x14ac:dyDescent="0.25">
      <c r="A81" s="1">
        <v>56</v>
      </c>
      <c r="B81" s="4" t="s">
        <v>111</v>
      </c>
      <c r="C81" s="2" t="s">
        <v>2</v>
      </c>
      <c r="D81" s="3">
        <v>700000</v>
      </c>
      <c r="E81" s="3">
        <v>0</v>
      </c>
      <c r="F81" s="8">
        <f t="shared" si="7"/>
        <v>0</v>
      </c>
      <c r="G81" s="17" t="s">
        <v>25</v>
      </c>
    </row>
    <row r="82" spans="1:7" ht="66" x14ac:dyDescent="0.25">
      <c r="A82" s="1">
        <v>57</v>
      </c>
      <c r="B82" s="4" t="s">
        <v>112</v>
      </c>
      <c r="C82" s="2" t="s">
        <v>1</v>
      </c>
      <c r="D82" s="3">
        <v>75000</v>
      </c>
      <c r="E82" s="3">
        <v>0</v>
      </c>
      <c r="F82" s="8">
        <f t="shared" si="7"/>
        <v>0</v>
      </c>
      <c r="G82" s="17" t="s">
        <v>25</v>
      </c>
    </row>
    <row r="83" spans="1:7" ht="24" customHeight="1" x14ac:dyDescent="0.25">
      <c r="A83" s="54">
        <v>58</v>
      </c>
      <c r="B83" s="43" t="s">
        <v>30</v>
      </c>
      <c r="C83" s="6" t="s">
        <v>72</v>
      </c>
      <c r="D83" s="7">
        <f>SUM(D77:D82)</f>
        <v>2720000</v>
      </c>
      <c r="E83" s="7">
        <f>SUM(E77:E80)</f>
        <v>1848724.68</v>
      </c>
      <c r="F83" s="32">
        <f t="shared" si="7"/>
        <v>67.967819117647053</v>
      </c>
      <c r="G83" s="64" t="s">
        <v>72</v>
      </c>
    </row>
    <row r="84" spans="1:7" ht="18.75" x14ac:dyDescent="0.25">
      <c r="A84" s="79" t="s">
        <v>55</v>
      </c>
      <c r="B84" s="80"/>
      <c r="C84" s="80"/>
      <c r="D84" s="80"/>
      <c r="E84" s="80"/>
      <c r="F84" s="80"/>
      <c r="G84" s="81"/>
    </row>
    <row r="85" spans="1:7" ht="38.25" customHeight="1" x14ac:dyDescent="0.25">
      <c r="A85" s="82" t="s">
        <v>56</v>
      </c>
      <c r="B85" s="83"/>
      <c r="C85" s="83"/>
      <c r="D85" s="83"/>
      <c r="E85" s="83"/>
      <c r="F85" s="83"/>
      <c r="G85" s="84"/>
    </row>
    <row r="86" spans="1:7" ht="51" customHeight="1" x14ac:dyDescent="0.25">
      <c r="A86" s="66">
        <v>59</v>
      </c>
      <c r="B86" s="14" t="s">
        <v>57</v>
      </c>
      <c r="C86" s="2" t="s">
        <v>6</v>
      </c>
      <c r="D86" s="3">
        <v>22831061.449999999</v>
      </c>
      <c r="E86" s="3">
        <v>13000000</v>
      </c>
      <c r="F86" s="8">
        <f>E86*100/D86</f>
        <v>56.939972013434357</v>
      </c>
      <c r="G86" s="9" t="s">
        <v>25</v>
      </c>
    </row>
    <row r="87" spans="1:7" ht="51" customHeight="1" x14ac:dyDescent="0.25">
      <c r="A87" s="66">
        <v>60</v>
      </c>
      <c r="B87" s="4" t="s">
        <v>58</v>
      </c>
      <c r="C87" s="2" t="s">
        <v>5</v>
      </c>
      <c r="D87" s="3">
        <v>4511253.99</v>
      </c>
      <c r="E87" s="3">
        <v>4511253.99</v>
      </c>
      <c r="F87" s="8">
        <f t="shared" ref="F87:F90" si="8">E87*100/D87</f>
        <v>100</v>
      </c>
      <c r="G87" s="36" t="s">
        <v>115</v>
      </c>
    </row>
    <row r="88" spans="1:7" ht="50.45" customHeight="1" x14ac:dyDescent="0.25">
      <c r="A88" s="66">
        <v>61</v>
      </c>
      <c r="B88" s="14" t="s">
        <v>59</v>
      </c>
      <c r="C88" s="2" t="s">
        <v>60</v>
      </c>
      <c r="D88" s="3">
        <v>41495972.539999999</v>
      </c>
      <c r="E88" s="3">
        <v>18000000</v>
      </c>
      <c r="F88" s="8">
        <f t="shared" si="8"/>
        <v>43.377703661840719</v>
      </c>
      <c r="G88" s="9" t="s">
        <v>25</v>
      </c>
    </row>
    <row r="89" spans="1:7" ht="37.35" customHeight="1" thickBot="1" x14ac:dyDescent="0.3">
      <c r="A89" s="67">
        <v>62</v>
      </c>
      <c r="B89" s="14" t="s">
        <v>69</v>
      </c>
      <c r="C89" s="27" t="s">
        <v>71</v>
      </c>
      <c r="D89" s="3">
        <v>18889432.370000001</v>
      </c>
      <c r="E89" s="3">
        <v>12000000</v>
      </c>
      <c r="F89" s="8">
        <f t="shared" si="8"/>
        <v>63.527583915429211</v>
      </c>
      <c r="G89" s="9" t="s">
        <v>25</v>
      </c>
    </row>
    <row r="90" spans="1:7" ht="20.25" customHeight="1" thickBot="1" x14ac:dyDescent="0.3">
      <c r="A90" s="68">
        <v>63</v>
      </c>
      <c r="B90" s="13" t="s">
        <v>30</v>
      </c>
      <c r="C90" s="6" t="s">
        <v>72</v>
      </c>
      <c r="D90" s="7">
        <f>SUM(D86:D89)</f>
        <v>87727720.349999994</v>
      </c>
      <c r="E90" s="7">
        <f>SUM(E86:E89)</f>
        <v>47511253.990000002</v>
      </c>
      <c r="F90" s="32">
        <f t="shared" si="8"/>
        <v>54.157629766792411</v>
      </c>
      <c r="G90" s="6" t="s">
        <v>72</v>
      </c>
    </row>
    <row r="91" spans="1:7" ht="27.2" customHeight="1" x14ac:dyDescent="0.25">
      <c r="A91" s="75" t="s">
        <v>114</v>
      </c>
      <c r="B91" s="76"/>
      <c r="C91" s="76"/>
      <c r="D91" s="76"/>
      <c r="E91" s="76"/>
      <c r="F91" s="76"/>
      <c r="G91" s="77"/>
    </row>
    <row r="92" spans="1:7" s="74" customFormat="1" ht="84" customHeight="1" x14ac:dyDescent="0.25">
      <c r="A92" s="1">
        <v>64</v>
      </c>
      <c r="B92" s="4" t="s">
        <v>74</v>
      </c>
      <c r="C92" s="2" t="s">
        <v>70</v>
      </c>
      <c r="D92" s="3">
        <v>160000</v>
      </c>
      <c r="E92" s="3">
        <v>23500</v>
      </c>
      <c r="F92" s="8">
        <f>E92*100/D92</f>
        <v>14.6875</v>
      </c>
      <c r="G92" s="2" t="s">
        <v>25</v>
      </c>
    </row>
    <row r="93" spans="1:7" s="74" customFormat="1" ht="138.75" customHeight="1" x14ac:dyDescent="0.25">
      <c r="A93" s="1">
        <v>65</v>
      </c>
      <c r="B93" s="4" t="s">
        <v>61</v>
      </c>
      <c r="C93" s="2" t="s">
        <v>0</v>
      </c>
      <c r="D93" s="3">
        <v>33850</v>
      </c>
      <c r="E93" s="3">
        <v>33850</v>
      </c>
      <c r="F93" s="8">
        <f t="shared" ref="F93:F97" si="9">E93*100/D93</f>
        <v>100</v>
      </c>
      <c r="G93" s="2" t="s">
        <v>25</v>
      </c>
    </row>
    <row r="94" spans="1:7" ht="22.5" customHeight="1" x14ac:dyDescent="0.25">
      <c r="A94" s="1">
        <v>66</v>
      </c>
      <c r="B94" s="13" t="s">
        <v>30</v>
      </c>
      <c r="C94" s="6" t="s">
        <v>72</v>
      </c>
      <c r="D94" s="7">
        <f>SUM(D92:D93)</f>
        <v>193850</v>
      </c>
      <c r="E94" s="7">
        <f>SUM(E92:E93)</f>
        <v>57350</v>
      </c>
      <c r="F94" s="32">
        <f t="shared" si="9"/>
        <v>29.584730461697188</v>
      </c>
      <c r="G94" s="6" t="s">
        <v>72</v>
      </c>
    </row>
    <row r="95" spans="1:7" ht="31.5" customHeight="1" x14ac:dyDescent="0.25">
      <c r="A95" s="1">
        <v>67</v>
      </c>
      <c r="B95" s="13" t="s">
        <v>62</v>
      </c>
      <c r="C95" s="6" t="s">
        <v>72</v>
      </c>
      <c r="D95" s="7">
        <f>D15+D20+D30+D38+D55+D59+D70+D83+D90+D94+D74</f>
        <v>129602424.81</v>
      </c>
      <c r="E95" s="7">
        <f>E15+E20+E30+E38+E55+E59+E70+E83+E90+E94</f>
        <v>64052533.730000004</v>
      </c>
      <c r="F95" s="32">
        <f>E95*100/D95</f>
        <v>49.422326645433074</v>
      </c>
      <c r="G95" s="6" t="s">
        <v>72</v>
      </c>
    </row>
    <row r="96" spans="1:7" ht="21.75" customHeight="1" x14ac:dyDescent="0.25">
      <c r="A96" s="1">
        <v>68</v>
      </c>
      <c r="B96" s="13" t="s">
        <v>63</v>
      </c>
      <c r="C96" s="6" t="s">
        <v>72</v>
      </c>
      <c r="D96" s="7">
        <f>D28</f>
        <v>1013200</v>
      </c>
      <c r="E96" s="7">
        <f>E28+5000000</f>
        <v>5116676.03</v>
      </c>
      <c r="F96" s="32">
        <f t="shared" si="9"/>
        <v>505.00158211606788</v>
      </c>
      <c r="G96" s="6" t="s">
        <v>72</v>
      </c>
    </row>
    <row r="97" spans="1:7" ht="27" customHeight="1" x14ac:dyDescent="0.25">
      <c r="A97" s="1">
        <v>69</v>
      </c>
      <c r="B97" s="13" t="s">
        <v>64</v>
      </c>
      <c r="C97" s="6" t="s">
        <v>72</v>
      </c>
      <c r="D97" s="7">
        <f>D95-D96</f>
        <v>128589224.81</v>
      </c>
      <c r="E97" s="7">
        <f>E95-E96</f>
        <v>58935857.700000003</v>
      </c>
      <c r="F97" s="32">
        <f t="shared" si="9"/>
        <v>45.832656497526948</v>
      </c>
      <c r="G97" s="6" t="s">
        <v>72</v>
      </c>
    </row>
    <row r="98" spans="1:7" ht="15.75" x14ac:dyDescent="0.25">
      <c r="A98" s="20"/>
      <c r="B98" s="20"/>
      <c r="C98" s="20"/>
      <c r="D98" s="21"/>
      <c r="E98" s="21"/>
      <c r="F98" s="20"/>
      <c r="G98" s="20"/>
    </row>
    <row r="99" spans="1:7" ht="15.75" x14ac:dyDescent="0.25">
      <c r="A99" s="20"/>
      <c r="B99" s="20"/>
      <c r="C99" s="20"/>
      <c r="D99" s="21"/>
      <c r="E99" s="21"/>
      <c r="F99" s="20"/>
      <c r="G99" s="20"/>
    </row>
    <row r="100" spans="1:7" ht="15.75" x14ac:dyDescent="0.25">
      <c r="A100" s="20"/>
      <c r="B100" s="20"/>
      <c r="C100" s="20"/>
      <c r="D100" s="21"/>
      <c r="E100" s="21"/>
      <c r="F100" s="20"/>
      <c r="G100" s="20"/>
    </row>
    <row r="101" spans="1:7" ht="15.75" x14ac:dyDescent="0.25">
      <c r="A101" s="20"/>
      <c r="B101" s="20"/>
      <c r="C101" s="20"/>
      <c r="D101" s="21"/>
      <c r="E101" s="21"/>
      <c r="F101" s="20"/>
      <c r="G101" s="20"/>
    </row>
    <row r="102" spans="1:7" ht="15.75" x14ac:dyDescent="0.25">
      <c r="A102" s="20"/>
      <c r="B102" s="20"/>
      <c r="C102" s="20"/>
      <c r="D102" s="21"/>
      <c r="E102" s="21"/>
      <c r="F102" s="20"/>
      <c r="G102" s="20"/>
    </row>
    <row r="103" spans="1:7" ht="15.75" x14ac:dyDescent="0.25">
      <c r="A103" s="20"/>
      <c r="B103" s="20"/>
      <c r="C103" s="20"/>
      <c r="D103" s="21"/>
      <c r="E103" s="21"/>
      <c r="F103" s="20"/>
      <c r="G103" s="20"/>
    </row>
    <row r="104" spans="1:7" ht="15.75" x14ac:dyDescent="0.25">
      <c r="A104" s="20"/>
      <c r="B104" s="20"/>
      <c r="C104" s="20"/>
      <c r="D104" s="21"/>
      <c r="E104" s="21"/>
      <c r="F104" s="20"/>
      <c r="G104" s="20"/>
    </row>
    <row r="105" spans="1:7" ht="15.75" x14ac:dyDescent="0.25">
      <c r="A105" s="20"/>
      <c r="B105" s="20"/>
      <c r="C105" s="20"/>
      <c r="D105" s="21"/>
      <c r="E105" s="21"/>
      <c r="F105" s="20"/>
      <c r="G105" s="20"/>
    </row>
    <row r="106" spans="1:7" ht="15.75" x14ac:dyDescent="0.25">
      <c r="A106" s="20"/>
      <c r="B106" s="20"/>
      <c r="C106" s="20"/>
      <c r="D106" s="21"/>
      <c r="E106" s="21"/>
      <c r="F106" s="20"/>
      <c r="G106" s="20"/>
    </row>
    <row r="107" spans="1:7" ht="15.75" x14ac:dyDescent="0.25">
      <c r="A107" s="20"/>
      <c r="B107" s="20"/>
      <c r="C107" s="20"/>
      <c r="D107" s="21"/>
      <c r="E107" s="21"/>
      <c r="F107" s="20"/>
      <c r="G107" s="20"/>
    </row>
    <row r="108" spans="1:7" ht="15.75" x14ac:dyDescent="0.25">
      <c r="A108" s="20"/>
      <c r="B108" s="20"/>
      <c r="C108" s="20"/>
      <c r="D108" s="21"/>
      <c r="E108" s="21"/>
      <c r="F108" s="20"/>
      <c r="G108" s="20"/>
    </row>
    <row r="109" spans="1:7" ht="15.75" x14ac:dyDescent="0.25">
      <c r="A109" s="20"/>
      <c r="B109" s="20"/>
      <c r="C109" s="20"/>
      <c r="D109" s="21"/>
      <c r="E109" s="21"/>
      <c r="F109" s="20"/>
      <c r="G109" s="20"/>
    </row>
    <row r="110" spans="1:7" ht="15.75" x14ac:dyDescent="0.25">
      <c r="A110" s="20"/>
      <c r="B110" s="20"/>
      <c r="C110" s="20"/>
      <c r="D110" s="21"/>
      <c r="E110" s="21"/>
      <c r="F110" s="20"/>
      <c r="G110" s="20"/>
    </row>
    <row r="111" spans="1:7" ht="15.75" x14ac:dyDescent="0.25">
      <c r="A111" s="20"/>
      <c r="B111" s="20"/>
      <c r="C111" s="20"/>
      <c r="D111" s="21"/>
      <c r="E111" s="21"/>
      <c r="F111" s="20"/>
      <c r="G111" s="20"/>
    </row>
    <row r="112" spans="1:7" ht="15.75" x14ac:dyDescent="0.25">
      <c r="A112" s="20"/>
      <c r="B112" s="20"/>
      <c r="C112" s="20"/>
      <c r="D112" s="21"/>
      <c r="E112" s="21"/>
      <c r="F112" s="20"/>
      <c r="G112" s="20"/>
    </row>
    <row r="113" spans="1:7" ht="15.75" x14ac:dyDescent="0.25">
      <c r="A113" s="20"/>
      <c r="B113" s="20"/>
      <c r="C113" s="20"/>
      <c r="D113" s="21"/>
      <c r="E113" s="21"/>
      <c r="F113" s="20"/>
      <c r="G113" s="20"/>
    </row>
    <row r="114" spans="1:7" ht="15.75" x14ac:dyDescent="0.25">
      <c r="A114" s="20"/>
      <c r="B114" s="20"/>
      <c r="C114" s="20"/>
      <c r="D114" s="21"/>
      <c r="E114" s="21"/>
      <c r="F114" s="20"/>
      <c r="G114" s="20"/>
    </row>
    <row r="115" spans="1:7" ht="15.75" x14ac:dyDescent="0.25">
      <c r="A115" s="20"/>
      <c r="B115" s="20"/>
      <c r="C115" s="20"/>
      <c r="D115" s="21"/>
      <c r="E115" s="21"/>
      <c r="F115" s="20"/>
      <c r="G115" s="20"/>
    </row>
    <row r="116" spans="1:7" ht="15.75" x14ac:dyDescent="0.25">
      <c r="A116" s="20"/>
      <c r="B116" s="20"/>
      <c r="C116" s="20"/>
      <c r="D116" s="21"/>
      <c r="E116" s="21"/>
      <c r="F116" s="20"/>
      <c r="G116" s="20"/>
    </row>
    <row r="117" spans="1:7" ht="15.75" x14ac:dyDescent="0.25">
      <c r="A117" s="20"/>
      <c r="B117" s="20"/>
      <c r="C117" s="20"/>
      <c r="D117" s="21"/>
      <c r="E117" s="21"/>
      <c r="F117" s="20"/>
      <c r="G117" s="20"/>
    </row>
    <row r="118" spans="1:7" ht="15.75" x14ac:dyDescent="0.25">
      <c r="A118" s="20"/>
      <c r="B118" s="20"/>
      <c r="C118" s="20"/>
      <c r="D118" s="21"/>
      <c r="E118" s="21"/>
      <c r="F118" s="20"/>
      <c r="G118" s="20"/>
    </row>
    <row r="119" spans="1:7" ht="15.75" x14ac:dyDescent="0.25">
      <c r="A119" s="20"/>
      <c r="B119" s="20"/>
      <c r="C119" s="20"/>
      <c r="D119" s="21"/>
      <c r="E119" s="21"/>
      <c r="F119" s="20"/>
      <c r="G119" s="20"/>
    </row>
    <row r="120" spans="1:7" ht="15.75" x14ac:dyDescent="0.25">
      <c r="A120" s="20"/>
      <c r="B120" s="20"/>
      <c r="C120" s="20"/>
      <c r="D120" s="21"/>
      <c r="E120" s="21"/>
      <c r="F120" s="20"/>
      <c r="G120" s="20"/>
    </row>
  </sheetData>
  <mergeCells count="22">
    <mergeCell ref="A31:G31"/>
    <mergeCell ref="A39:G39"/>
    <mergeCell ref="A21:G21"/>
    <mergeCell ref="A1:G1"/>
    <mergeCell ref="A2:G2"/>
    <mergeCell ref="A5:G5"/>
    <mergeCell ref="A6:G6"/>
    <mergeCell ref="A16:G16"/>
    <mergeCell ref="A91:G91"/>
    <mergeCell ref="A76:G76"/>
    <mergeCell ref="A84:G84"/>
    <mergeCell ref="A85:G85"/>
    <mergeCell ref="A56:G56"/>
    <mergeCell ref="A60:G60"/>
    <mergeCell ref="A67:A69"/>
    <mergeCell ref="B67:B69"/>
    <mergeCell ref="C67:C69"/>
    <mergeCell ref="D67:D69"/>
    <mergeCell ref="E67:E69"/>
    <mergeCell ref="F67:F69"/>
    <mergeCell ref="G67:G69"/>
    <mergeCell ref="A72:G72"/>
  </mergeCells>
  <pageMargins left="0.82677165354330717" right="0.23622047244094491" top="1.01" bottom="0.35433070866141736" header="0.19685039370078741" footer="0.19685039370078741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СЭР</vt:lpstr>
      <vt:lpstr>СЭР!Область_печати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2023-11-08T13:43:23Z</dcterms:modified>
</cp:coreProperties>
</file>