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нк\Searches\Desktop\Исполнение бюджета 1 кварталлл)\Исполнение бюджета 1 квартал 2023 г\"/>
    </mc:Choice>
  </mc:AlternateContent>
  <xr:revisionPtr revIDLastSave="0" documentId="13_ncr:1_{1D4006C3-FD75-42F8-841A-F2B2D2E6F8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ЭР март" sheetId="1" r:id="rId1"/>
  </sheets>
  <definedNames>
    <definedName name="_xlnm.Print_Area" localSheetId="0">'СЭР март'!$A$1:$G$92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1" l="1"/>
  <c r="F61" i="1" l="1"/>
  <c r="F60" i="1"/>
  <c r="F58" i="1"/>
  <c r="F36" i="1"/>
  <c r="F35" i="1"/>
  <c r="F22" i="1"/>
  <c r="F21" i="1"/>
  <c r="F31" i="1"/>
  <c r="F30" i="1"/>
  <c r="F26" i="1"/>
  <c r="F18" i="1"/>
  <c r="F15" i="1"/>
  <c r="E88" i="1"/>
  <c r="E50" i="1"/>
  <c r="D50" i="1"/>
  <c r="D39" i="1"/>
  <c r="E39" i="1"/>
  <c r="E23" i="1"/>
  <c r="D23" i="1"/>
  <c r="D19" i="1"/>
  <c r="E82" i="1" l="1"/>
  <c r="E75" i="1" l="1"/>
  <c r="F78" i="1"/>
  <c r="F79" i="1"/>
  <c r="E19" i="1" l="1"/>
  <c r="F19" i="1" s="1"/>
  <c r="D91" i="1"/>
  <c r="D82" i="1"/>
  <c r="D75" i="1"/>
  <c r="F73" i="1"/>
  <c r="F71" i="1"/>
  <c r="F70" i="1"/>
  <c r="F82" i="1" l="1"/>
  <c r="F75" i="1"/>
  <c r="F86" i="1" l="1"/>
  <c r="F85" i="1"/>
  <c r="F84" i="1"/>
  <c r="F81" i="1"/>
  <c r="F80" i="1"/>
  <c r="F67" i="1"/>
  <c r="F64" i="1"/>
  <c r="F57" i="1"/>
  <c r="F53" i="1"/>
  <c r="F49" i="1" l="1"/>
  <c r="F47" i="1"/>
  <c r="F46" i="1"/>
  <c r="F45" i="1"/>
  <c r="F44" i="1"/>
  <c r="F38" i="1"/>
  <c r="F34" i="1"/>
  <c r="F29" i="1"/>
  <c r="F28" i="1"/>
  <c r="F27" i="1"/>
  <c r="F25" i="1"/>
  <c r="F17" i="1"/>
  <c r="F13" i="1"/>
  <c r="F12" i="1"/>
  <c r="F11" i="1"/>
  <c r="F50" i="1" l="1"/>
  <c r="E91" i="1"/>
  <c r="D88" i="1"/>
  <c r="E68" i="1"/>
  <c r="D68" i="1"/>
  <c r="E65" i="1"/>
  <c r="D65" i="1"/>
  <c r="E55" i="1"/>
  <c r="D55" i="1"/>
  <c r="E32" i="1"/>
  <c r="D32" i="1"/>
  <c r="D89" i="1" s="1"/>
  <c r="D92" i="1" s="1"/>
  <c r="F23" i="1"/>
  <c r="F32" i="1" l="1"/>
  <c r="F65" i="1"/>
  <c r="F55" i="1"/>
  <c r="F68" i="1"/>
  <c r="F91" i="1"/>
  <c r="F88" i="1"/>
  <c r="F39" i="1"/>
  <c r="E89" i="1"/>
  <c r="E92" i="1" s="1"/>
  <c r="F92" i="1" s="1"/>
  <c r="F89" i="1" l="1"/>
</calcChain>
</file>

<file path=xl/sharedStrings.xml><?xml version="1.0" encoding="utf-8"?>
<sst xmlns="http://schemas.openxmlformats.org/spreadsheetml/2006/main" count="225" uniqueCount="126">
  <si>
    <t>№ п/п</t>
  </si>
  <si>
    <t>Наименование мероприятия</t>
  </si>
  <si>
    <t>Ответственные исполнители</t>
  </si>
  <si>
    <t>I. Повышение качества жизни населения</t>
  </si>
  <si>
    <t>Здравоохранение</t>
  </si>
  <si>
    <t>Обеспечение детей дошкольного и школьного возраста, детей-инвалидов бесплатными лекарственными средствами по рецепту врача</t>
  </si>
  <si>
    <t>Администрация</t>
  </si>
  <si>
    <t>Закупка витаминов для детей</t>
  </si>
  <si>
    <t>Обеспечение противовирусными препаратами в период эпидемии</t>
  </si>
  <si>
    <t>Обеспечение бесплатными антианемическими препаратами и витаминами беременных женщин</t>
  </si>
  <si>
    <t>Итого по разделу:</t>
  </si>
  <si>
    <t>Спорт</t>
  </si>
  <si>
    <t>Организация спортивных соревнований на приз Главы МО</t>
  </si>
  <si>
    <t>Социальная программа поддержки населения</t>
  </si>
  <si>
    <t>Обеспечение бесплатным детским питанием детей до 1,5 лет</t>
  </si>
  <si>
    <t>Оказание материальной помощи беременным женщинам и детям дошкольного и школьного возраста, нуждающимся в лечении в специализированных лечебных учреждениях, а также оплата проезда к месту лечения и обратно</t>
  </si>
  <si>
    <t>Оказание единовременной адресной помощи гражданам, проживающим на территории МО ГО "Новая Земля" при рождении (усыновлении) ребенка</t>
  </si>
  <si>
    <t>Оказание материальной помощи гражданам МО «Новая Земля», находящимся в трудной жизненной ситуации</t>
  </si>
  <si>
    <t>Выплата компенсаций части родительской платы за присмотр и уход за ребенком в государственных и муниципальных организациях, реализующих образовательную программу дошкольного образования</t>
  </si>
  <si>
    <t>Областной бюджет</t>
  </si>
  <si>
    <t>Выплаты гражданам, имеющим награды муниципального образования городской округ «Новая Земля»</t>
  </si>
  <si>
    <t>Образование</t>
  </si>
  <si>
    <t>Организация проведения интеллектуальных игр, викторин,  конкурсов детского рисунка, сочинений и фотоконкурсов</t>
  </si>
  <si>
    <t>Организация и проведение мероприятий в целях патриотического воспитания молодого поколения</t>
  </si>
  <si>
    <t>Культура</t>
  </si>
  <si>
    <t>Организация проведения творческих конкурсов среди школьников и молодежи МО ГО «Новая Земля»</t>
  </si>
  <si>
    <t>Организация и проведение муниципальной елки</t>
  </si>
  <si>
    <t xml:space="preserve">Участие в мероприятиях, посвященных окончанию учебного года, для обучающихся и классных руководителей ФГКОУ СОШ № 150                                                                   </t>
  </si>
  <si>
    <t>Участие в проведении мероприятия "День знаний"</t>
  </si>
  <si>
    <t>Издание рекламно-информационной печатной продукции о туристических ресурсах МО ГО "Новая Земля"</t>
  </si>
  <si>
    <t>Энергосбережение и повышение энергетической эффективности</t>
  </si>
  <si>
    <t>Закупка, установка и содержание приборов учёта</t>
  </si>
  <si>
    <t>Поддержание в технически исправном состоянии систем энергопотребления муниципального жилого дома</t>
  </si>
  <si>
    <t>Экология, благоустройство территории</t>
  </si>
  <si>
    <t>Поддержка в технически исправном состоянии туристических баз (баз отдыха)</t>
  </si>
  <si>
    <t>Принятие мер по укреплению объектов хранения товарно-материальных ценностей, содействие в обеспечении охраны объектов различной формы собственности, жилья граждан, служебных помещений и хранилищ во взаимодействии с органами МВД, командованием войсковых частей</t>
  </si>
  <si>
    <t>Приобретение информационной печатной продукции по противопожарной безопасности в МО ГО "Новая Земля" (справочники, памятки, плакаты, схемы)</t>
  </si>
  <si>
    <t>Приобретение, доставка охранно-пожарного оборудования и поддержание в исправном состоянии пожарно-технического оборудования в МО ГО "Новая Земля"</t>
  </si>
  <si>
    <t>Обеспечение развития и поддержка муниципальных унитарных предприятий и муниципальных учреждений:</t>
  </si>
  <si>
    <t xml:space="preserve">Субсидии на выполнение муниципального задания МБОУ ДОД ШДТ «Семицветик»                                                                                         </t>
  </si>
  <si>
    <t xml:space="preserve">Субсидии на выполнение муниципального задания  МБДОУ Детского сада  «Умка»                         </t>
  </si>
  <si>
    <t xml:space="preserve">Субсидии на выполнение муниципального задания  МБУ "АвтоЭнергия"                                                                                          </t>
  </si>
  <si>
    <t xml:space="preserve">Субсидии на выполнение муниципального задания  МБУ "Узел связи Новая Земля"                                                                                         </t>
  </si>
  <si>
    <t>III. Основные направления развития системы самоуправления и бюджетной сферы</t>
  </si>
  <si>
    <t>Развитие и информационно-техническое сопровождение официального сайта МО ГО «Новая Земля» в единой системе муниципальных сайтов на федеральном Интернет-портале «Муниципальная Россия», размещение информации по вопросам муниципальной службы в средствах массовой информации и на официальном сайте</t>
  </si>
  <si>
    <t>Приобретение канцелярских товаров, комплектующих для копировально-множительной техники, вычислительной техники и обновление программного обеспечения.</t>
  </si>
  <si>
    <t>Приобретение лицензионного програмного обеспечения</t>
  </si>
  <si>
    <t>Всего по программе:</t>
  </si>
  <si>
    <t>ОБ:</t>
  </si>
  <si>
    <t>МБ:</t>
  </si>
  <si>
    <t>Прибытие узких специалистов для медицинского обследования жителей МО ГО «Новая Земля» с учетом оплаты проезда, проживания и питания</t>
  </si>
  <si>
    <t>Организация предоставления услуг по выдаче документов из фондов Государственного бюджетного учреждения культуры Архангельской области "Архангельская областная научная ордена "Знак Почета" библиотека имени Н.А. Добролюбова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</si>
  <si>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</t>
  </si>
  <si>
    <t>мероприятий по реализации Стратегии социально-экономического развития</t>
  </si>
  <si>
    <t xml:space="preserve"> </t>
  </si>
  <si>
    <t>% исполнения</t>
  </si>
  <si>
    <t>Организация дополнительного профессионального и высшего образования муниципальных служащих и работников муниципальных бюджетных учреждений</t>
  </si>
  <si>
    <t>07 07 1019900025 244</t>
  </si>
  <si>
    <t>10 03 1010200031 313</t>
  </si>
  <si>
    <t>08 04 1019900025 244</t>
  </si>
  <si>
    <t>09 01 101990009 244</t>
  </si>
  <si>
    <t>11 02 1079900029 244</t>
  </si>
  <si>
    <t>10 03 1020200031 313</t>
  </si>
  <si>
    <t>10 03 8900200031 313</t>
  </si>
  <si>
    <t>07 09 1029900024 350</t>
  </si>
  <si>
    <t>07 09 1029900024 244</t>
  </si>
  <si>
    <t>08 04 1079900023 244</t>
  </si>
  <si>
    <t>08 04 1029900023 244</t>
  </si>
  <si>
    <t>08 01 8909900023 244</t>
  </si>
  <si>
    <t>07 09 1079900024 244</t>
  </si>
  <si>
    <t>05 01 1089900030 244</t>
  </si>
  <si>
    <t>05 03 8609900022 244</t>
  </si>
  <si>
    <t>05 03 8609900021 244</t>
  </si>
  <si>
    <t>03 09 1049900027 244</t>
  </si>
  <si>
    <t>03 09 1059900028 244</t>
  </si>
  <si>
    <t>03 09 1069900026 244</t>
  </si>
  <si>
    <t>07 03 8509900099 611</t>
  </si>
  <si>
    <t>07 01 8509900099 611</t>
  </si>
  <si>
    <t>04 08 8509900099 611</t>
  </si>
  <si>
    <t>04 10 8709900099 611</t>
  </si>
  <si>
    <t>07 05 1030100099 244</t>
  </si>
  <si>
    <t>01 04 1030100099 244</t>
  </si>
  <si>
    <t xml:space="preserve"> 01 04 1030100099 244</t>
  </si>
  <si>
    <t>07 07 1019900099 244</t>
  </si>
  <si>
    <t>07 07 1019900031 244</t>
  </si>
  <si>
    <t>07 07 1079900023 244</t>
  </si>
  <si>
    <t>08 04 8909900023 244</t>
  </si>
  <si>
    <t>Код бюджетной классификации</t>
  </si>
  <si>
    <t>x</t>
  </si>
  <si>
    <t xml:space="preserve">10 03 1020200031 313                                                                 10 03 1020200031 244   </t>
  </si>
  <si>
    <t>10 04 9100278650 313                                                   10 04 9100278650 244</t>
  </si>
  <si>
    <t>Выплата дополнительного ежемесячного пособия на ребенка дошкольного и младшего школьного      (1-4 класс) возраста</t>
  </si>
  <si>
    <t>МО ГО «Новая Земля» (по муниципальным программам и непрограммным направлениям деятельности)                                                                                                               на 2023-2025гг.</t>
  </si>
  <si>
    <t>Бюджетные ассигнования на 2023 г. (сумма), руб.</t>
  </si>
  <si>
    <t>Исполненно на 01.04.2023 г., (сумма), руб.</t>
  </si>
  <si>
    <t>07 09 1019900025 244                              07 09 1019900025 323</t>
  </si>
  <si>
    <t>Оплата путевок для организации отдыха, оздоровление для детей в каникулярный период</t>
  </si>
  <si>
    <t>Закупка медицинских товароав,работ и услуг для обеспечения государственных (муниципальных) нужд</t>
  </si>
  <si>
    <t>Закупка  спортивного инвентаря</t>
  </si>
  <si>
    <t>Учреждение премии главы МО ГО «Новая Земля» для школьников  медалистов и участников муниципального этапа "ВСОШ"</t>
  </si>
  <si>
    <t>Учреждение  памятных подарков главы МО ГО «Новая Земля» для школьников  медалистов и отличников и участников муниципального этапа ВСОШ и сопровождающих</t>
  </si>
  <si>
    <t>Оплата проезда и проживание участников всероссийской олимпиады регионального этапа ВСОШ и сопровождающих</t>
  </si>
  <si>
    <t>Закупка энергосберегающих приборов</t>
  </si>
  <si>
    <t>Закупка товаров, работ, услуг для обеспечения благоустройства общественных территорий</t>
  </si>
  <si>
    <t>Закупка товаров, работ, услуг для обеспечения благоустройства населенных пунктов</t>
  </si>
  <si>
    <t xml:space="preserve">Закупка товаров, работ, услуг для обеспечения благоустройства дворовых территорий и детских игровых площадок </t>
  </si>
  <si>
    <t>Обеспечение закупки товаров, работ, услуг для по ремонту и реконструкцит памятников</t>
  </si>
  <si>
    <t>Обеспечение закупки товаров, работ, услуг для благоустройства мест захоронения и поддержание порядка на историческом кладбище в р.п. Белушья Губа</t>
  </si>
  <si>
    <t>Обеспечение закупки товаров, работ, услуг для благоустройства территорий туристических баз (баз отдыха)</t>
  </si>
  <si>
    <t>Обеспечение закупки товаров, работ, услуг для поддержания в исправном состоянии туристических баз (баз отдыха)</t>
  </si>
  <si>
    <t>Мобилизационная и вневойсковая подготовка</t>
  </si>
  <si>
    <t>Закупка связанные с частичной мобилизацией</t>
  </si>
  <si>
    <t>Приобретение и установка систем видеонаблюдения и охранной сигнализации, средств технической оснащенности для совершенствования антитеррористической пропаганды</t>
  </si>
  <si>
    <t>Приобретение, доставка и закладка на хранение материальных средств, СИЗ для создания запасов необходимых при ликвидации ЧС и ведении ГО</t>
  </si>
  <si>
    <t>II. Основные направления развития зкономики</t>
  </si>
  <si>
    <t>09 09 990000099 244</t>
  </si>
  <si>
    <t>03 09 1069900028 244</t>
  </si>
  <si>
    <t>02 03 8909900099 244</t>
  </si>
  <si>
    <t>ФБ:</t>
  </si>
  <si>
    <t>х</t>
  </si>
  <si>
    <t xml:space="preserve"> Для организации экскурсий для детей в каникулярный период, а также оплата проезда сопровождающих</t>
  </si>
  <si>
    <t xml:space="preserve">             Программа безопасности</t>
  </si>
  <si>
    <t>Проведение праздничных мероприятий:                                                    - День защиты детей;                                                                - День солнца;                                                                                                                                                                                                                                           - День матери;                                                                                       - День отца;                                                                                                          - День смеха</t>
  </si>
  <si>
    <t>Проведение праздничных мероприятий:                                                   - День Семьи;                                                                                                                                                       - Проводы русской зимы</t>
  </si>
  <si>
    <t>Подготовка и проведение мероприятий:                                                        - День здоровья                                                                                  - День без табачного дыма                                                                         - Международный день борьбы с наркоманией</t>
  </si>
  <si>
    <t>Проведение праздничных мероприятий, посвященных:                                                                                                          - Новогодним праздникам;                                                                    - Дню защитника Отечества;                                                                      - Международному женскому дню;                                                        - Дню образования ОМС на Новой Земле;                                                - Дню Победы;                                                                                         - Дню России;                                                                                          - Дню ВМФ;                                                                                                                             - Дню образования р.п. Белушья Губа и Центрального Полигона РФ;                                                                                                               -    Дню строителя;                                                                                - Дню Военно-воздушных сил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</si>
</sst>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94">
    <xf numFmtId="0" fontId="0" fillId="0" borderId="0" xfId="0"/>
    <xf numFmtId="4" fontId="0" fillId="0" borderId="0" xfId="0" applyNumberFormat="1"/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" fontId="11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20EEB382-337B-4C49-A393-BB23BDBEF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6"/>
  <sheetViews>
    <sheetView tabSelected="1" view="pageBreakPreview" topLeftCell="A40" zoomScale="60" zoomScaleNormal="115" workbookViewId="0">
      <selection activeCell="N45" sqref="N45"/>
    </sheetView>
  </sheetViews>
  <sheetFormatPr defaultRowHeight="18.75" x14ac:dyDescent="0.3"/>
  <cols>
    <col min="1" max="1" width="6.42578125" customWidth="1"/>
    <col min="2" max="2" width="63.7109375" customWidth="1"/>
    <col min="3" max="3" width="34.28515625" customWidth="1"/>
    <col min="4" max="4" width="17.85546875" customWidth="1"/>
    <col min="5" max="5" width="17.5703125" customWidth="1"/>
    <col min="6" max="6" width="17" customWidth="1"/>
    <col min="7" max="7" width="18.7109375" bestFit="1" customWidth="1"/>
    <col min="8" max="8" width="9.140625" style="8" customWidth="1"/>
  </cols>
  <sheetData>
    <row r="2" spans="1:12" x14ac:dyDescent="0.25">
      <c r="A2" s="78"/>
      <c r="B2" s="78"/>
      <c r="C2" s="78"/>
      <c r="D2" s="78"/>
      <c r="E2" s="78"/>
      <c r="F2" s="78"/>
      <c r="G2" s="78"/>
      <c r="H2" s="7"/>
    </row>
    <row r="3" spans="1:12" x14ac:dyDescent="0.25">
      <c r="A3" s="79" t="s">
        <v>52</v>
      </c>
      <c r="B3" s="79"/>
      <c r="C3" s="79"/>
      <c r="D3" s="79"/>
      <c r="E3" s="79"/>
      <c r="F3" s="79"/>
      <c r="G3" s="79"/>
      <c r="H3" s="81"/>
    </row>
    <row r="4" spans="1:12" x14ac:dyDescent="0.25">
      <c r="A4" s="79" t="s">
        <v>53</v>
      </c>
      <c r="B4" s="79"/>
      <c r="C4" s="79"/>
      <c r="D4" s="79"/>
      <c r="E4" s="79"/>
      <c r="F4" s="79"/>
      <c r="G4" s="79"/>
      <c r="H4" s="81"/>
    </row>
    <row r="5" spans="1:12" ht="48" customHeight="1" x14ac:dyDescent="0.25">
      <c r="A5" s="80" t="s">
        <v>92</v>
      </c>
      <c r="B5" s="80"/>
      <c r="C5" s="80"/>
      <c r="D5" s="80"/>
      <c r="E5" s="80"/>
      <c r="F5" s="80"/>
      <c r="G5" s="80"/>
      <c r="H5" s="81"/>
    </row>
    <row r="6" spans="1:12" ht="63" x14ac:dyDescent="0.25">
      <c r="A6" s="11" t="s">
        <v>0</v>
      </c>
      <c r="B6" s="12" t="s">
        <v>1</v>
      </c>
      <c r="C6" s="12" t="s">
        <v>87</v>
      </c>
      <c r="D6" s="11" t="s">
        <v>93</v>
      </c>
      <c r="E6" s="11" t="s">
        <v>94</v>
      </c>
      <c r="F6" s="11" t="s">
        <v>55</v>
      </c>
      <c r="G6" s="11" t="s">
        <v>2</v>
      </c>
      <c r="H6" s="7"/>
    </row>
    <row r="7" spans="1:12" s="35" customFormat="1" ht="15" x14ac:dyDescent="0.25">
      <c r="A7" s="36">
        <v>1</v>
      </c>
      <c r="B7" s="36">
        <v>2</v>
      </c>
      <c r="C7" s="36">
        <v>3</v>
      </c>
      <c r="D7" s="37">
        <v>4</v>
      </c>
      <c r="E7" s="37">
        <v>5</v>
      </c>
      <c r="F7" s="37">
        <v>6</v>
      </c>
      <c r="G7" s="37">
        <v>7</v>
      </c>
      <c r="H7" s="34"/>
    </row>
    <row r="8" spans="1:12" x14ac:dyDescent="0.25">
      <c r="A8" s="77" t="s">
        <v>3</v>
      </c>
      <c r="B8" s="77"/>
      <c r="C8" s="77"/>
      <c r="D8" s="77"/>
      <c r="E8" s="77"/>
      <c r="F8" s="77"/>
      <c r="G8" s="77"/>
      <c r="H8" s="7"/>
    </row>
    <row r="9" spans="1:12" x14ac:dyDescent="0.25">
      <c r="A9" s="77" t="s">
        <v>4</v>
      </c>
      <c r="B9" s="77"/>
      <c r="C9" s="77"/>
      <c r="D9" s="77"/>
      <c r="E9" s="77"/>
      <c r="F9" s="77"/>
      <c r="G9" s="77"/>
      <c r="H9" s="7"/>
    </row>
    <row r="10" spans="1:12" ht="49.5" x14ac:dyDescent="0.25">
      <c r="A10" s="3">
        <v>1</v>
      </c>
      <c r="B10" s="4" t="s">
        <v>5</v>
      </c>
      <c r="C10" s="31" t="s">
        <v>57</v>
      </c>
      <c r="D10" s="5">
        <v>2000</v>
      </c>
      <c r="E10" s="38">
        <v>0</v>
      </c>
      <c r="F10" s="42">
        <v>0</v>
      </c>
      <c r="G10" s="13" t="s">
        <v>6</v>
      </c>
      <c r="H10" s="7"/>
    </row>
    <row r="11" spans="1:12" ht="32.25" customHeight="1" x14ac:dyDescent="0.25">
      <c r="A11" s="3">
        <v>2</v>
      </c>
      <c r="B11" s="4" t="s">
        <v>7</v>
      </c>
      <c r="C11" s="31" t="s">
        <v>57</v>
      </c>
      <c r="D11" s="5">
        <v>300000</v>
      </c>
      <c r="E11" s="38">
        <v>89958.6</v>
      </c>
      <c r="F11" s="42">
        <f t="shared" ref="F11:F17" si="0">+E11/D11*100</f>
        <v>29.9862</v>
      </c>
      <c r="G11" s="13" t="s">
        <v>6</v>
      </c>
      <c r="H11" s="7"/>
      <c r="L11" t="s">
        <v>54</v>
      </c>
    </row>
    <row r="12" spans="1:12" ht="33" x14ac:dyDescent="0.25">
      <c r="A12" s="3">
        <v>3</v>
      </c>
      <c r="B12" s="4" t="s">
        <v>8</v>
      </c>
      <c r="C12" s="31" t="s">
        <v>83</v>
      </c>
      <c r="D12" s="5">
        <v>100000</v>
      </c>
      <c r="E12" s="38">
        <v>29779.5</v>
      </c>
      <c r="F12" s="42">
        <f t="shared" si="0"/>
        <v>29.779499999999999</v>
      </c>
      <c r="G12" s="13" t="s">
        <v>6</v>
      </c>
      <c r="H12" s="7"/>
    </row>
    <row r="13" spans="1:12" ht="33" x14ac:dyDescent="0.25">
      <c r="A13" s="3">
        <v>4</v>
      </c>
      <c r="B13" s="4" t="s">
        <v>9</v>
      </c>
      <c r="C13" s="31" t="s">
        <v>83</v>
      </c>
      <c r="D13" s="5">
        <v>15000</v>
      </c>
      <c r="E13" s="5">
        <v>0</v>
      </c>
      <c r="F13" s="42">
        <f t="shared" si="0"/>
        <v>0</v>
      </c>
      <c r="G13" s="13" t="s">
        <v>6</v>
      </c>
      <c r="H13" s="7"/>
    </row>
    <row r="14" spans="1:12" ht="33" x14ac:dyDescent="0.25">
      <c r="A14" s="3">
        <v>5</v>
      </c>
      <c r="B14" s="4" t="s">
        <v>96</v>
      </c>
      <c r="C14" s="33" t="s">
        <v>95</v>
      </c>
      <c r="D14" s="5">
        <v>1200000</v>
      </c>
      <c r="E14" s="5">
        <v>0</v>
      </c>
      <c r="F14" s="42">
        <v>0</v>
      </c>
      <c r="G14" s="13" t="s">
        <v>6</v>
      </c>
      <c r="H14" s="45"/>
    </row>
    <row r="15" spans="1:12" ht="33" x14ac:dyDescent="0.25">
      <c r="A15" s="3">
        <v>6</v>
      </c>
      <c r="B15" s="4" t="s">
        <v>120</v>
      </c>
      <c r="C15" s="33" t="s">
        <v>95</v>
      </c>
      <c r="D15" s="5">
        <v>600000</v>
      </c>
      <c r="E15" s="5">
        <v>386540</v>
      </c>
      <c r="F15" s="42">
        <f>+E15/D15*100</f>
        <v>64.423333333333332</v>
      </c>
      <c r="G15" s="13" t="s">
        <v>6</v>
      </c>
      <c r="H15" s="7"/>
    </row>
    <row r="16" spans="1:12" ht="66" x14ac:dyDescent="0.25">
      <c r="A16" s="3">
        <v>7</v>
      </c>
      <c r="B16" s="4" t="s">
        <v>124</v>
      </c>
      <c r="C16" s="31" t="s">
        <v>59</v>
      </c>
      <c r="D16" s="5">
        <v>2000</v>
      </c>
      <c r="E16" s="5">
        <v>0</v>
      </c>
      <c r="F16" s="42">
        <v>0</v>
      </c>
      <c r="G16" s="13" t="s">
        <v>6</v>
      </c>
      <c r="H16" s="7"/>
    </row>
    <row r="17" spans="1:8" ht="49.5" x14ac:dyDescent="0.25">
      <c r="A17" s="3">
        <v>8</v>
      </c>
      <c r="B17" s="4" t="s">
        <v>50</v>
      </c>
      <c r="C17" s="31" t="s">
        <v>60</v>
      </c>
      <c r="D17" s="5">
        <v>100000</v>
      </c>
      <c r="E17" s="5">
        <v>0</v>
      </c>
      <c r="F17" s="42">
        <f t="shared" si="0"/>
        <v>0</v>
      </c>
      <c r="G17" s="13" t="s">
        <v>6</v>
      </c>
      <c r="H17" s="9"/>
    </row>
    <row r="18" spans="1:8" ht="33" x14ac:dyDescent="0.25">
      <c r="A18" s="3">
        <v>9</v>
      </c>
      <c r="B18" s="46" t="s">
        <v>97</v>
      </c>
      <c r="C18" s="31" t="s">
        <v>115</v>
      </c>
      <c r="D18" s="5">
        <v>350000</v>
      </c>
      <c r="E18" s="5">
        <v>2940</v>
      </c>
      <c r="F18" s="42">
        <f>+E18/D18*100</f>
        <v>0.84</v>
      </c>
      <c r="G18" s="13" t="s">
        <v>6</v>
      </c>
      <c r="H18" s="45"/>
    </row>
    <row r="19" spans="1:8" ht="29.25" customHeight="1" x14ac:dyDescent="0.25">
      <c r="A19" s="14">
        <v>10</v>
      </c>
      <c r="B19" s="69" t="s">
        <v>10</v>
      </c>
      <c r="C19" s="70"/>
      <c r="D19" s="15">
        <f>SUM(D10:D18)</f>
        <v>2669000</v>
      </c>
      <c r="E19" s="15">
        <f>SUM(E10:E18)</f>
        <v>509218.1</v>
      </c>
      <c r="F19" s="43">
        <f>+E19/D19*100</f>
        <v>19.078984638441362</v>
      </c>
      <c r="G19" s="29" t="s">
        <v>88</v>
      </c>
      <c r="H19" s="7"/>
    </row>
    <row r="20" spans="1:8" ht="24" customHeight="1" x14ac:dyDescent="0.25">
      <c r="A20" s="84" t="s">
        <v>11</v>
      </c>
      <c r="B20" s="84"/>
      <c r="C20" s="84"/>
      <c r="D20" s="84"/>
      <c r="E20" s="84"/>
      <c r="F20" s="84"/>
      <c r="G20" s="84"/>
      <c r="H20" s="7"/>
    </row>
    <row r="21" spans="1:8" x14ac:dyDescent="0.25">
      <c r="A21" s="3">
        <v>11</v>
      </c>
      <c r="B21" s="4" t="s">
        <v>12</v>
      </c>
      <c r="C21" s="31" t="s">
        <v>61</v>
      </c>
      <c r="D21" s="5">
        <v>20000</v>
      </c>
      <c r="E21" s="5">
        <v>0</v>
      </c>
      <c r="F21" s="42">
        <f t="shared" ref="F21:F22" si="1">+E21/D21*100</f>
        <v>0</v>
      </c>
      <c r="G21" s="13" t="s">
        <v>6</v>
      </c>
      <c r="H21" s="7"/>
    </row>
    <row r="22" spans="1:8" x14ac:dyDescent="0.25">
      <c r="A22" s="3">
        <v>12</v>
      </c>
      <c r="B22" s="46" t="s">
        <v>98</v>
      </c>
      <c r="C22" s="31" t="s">
        <v>61</v>
      </c>
      <c r="D22" s="5">
        <v>3900000</v>
      </c>
      <c r="E22" s="5">
        <v>3603211.14</v>
      </c>
      <c r="F22" s="42">
        <f t="shared" si="1"/>
        <v>92.39002923076923</v>
      </c>
      <c r="G22" s="13" t="s">
        <v>6</v>
      </c>
      <c r="H22" s="45"/>
    </row>
    <row r="23" spans="1:8" ht="25.5" customHeight="1" x14ac:dyDescent="0.25">
      <c r="A23" s="14">
        <v>13</v>
      </c>
      <c r="B23" s="69" t="s">
        <v>10</v>
      </c>
      <c r="C23" s="70"/>
      <c r="D23" s="15">
        <f>+D21+D22</f>
        <v>3920000</v>
      </c>
      <c r="E23" s="15">
        <f>+E21+E22</f>
        <v>3603211.14</v>
      </c>
      <c r="F23" s="44">
        <f t="shared" ref="F23" si="2">+F21</f>
        <v>0</v>
      </c>
      <c r="G23" s="14" t="s">
        <v>88</v>
      </c>
      <c r="H23" s="7"/>
    </row>
    <row r="24" spans="1:8" ht="30" customHeight="1" x14ac:dyDescent="0.25">
      <c r="A24" s="85" t="s">
        <v>13</v>
      </c>
      <c r="B24" s="85"/>
      <c r="C24" s="85"/>
      <c r="D24" s="85"/>
      <c r="E24" s="85"/>
      <c r="F24" s="85"/>
      <c r="G24" s="85"/>
      <c r="H24" s="7"/>
    </row>
    <row r="25" spans="1:8" ht="33" x14ac:dyDescent="0.25">
      <c r="A25" s="3">
        <v>14</v>
      </c>
      <c r="B25" s="4" t="s">
        <v>14</v>
      </c>
      <c r="C25" s="32" t="s">
        <v>84</v>
      </c>
      <c r="D25" s="5">
        <v>100000</v>
      </c>
      <c r="E25" s="5">
        <v>29999.91</v>
      </c>
      <c r="F25" s="42">
        <f t="shared" ref="F25:F29" si="3">+E25/D25*100</f>
        <v>29.999910000000003</v>
      </c>
      <c r="G25" s="13" t="s">
        <v>6</v>
      </c>
      <c r="H25" s="7"/>
    </row>
    <row r="26" spans="1:8" ht="85.5" customHeight="1" x14ac:dyDescent="0.25">
      <c r="A26" s="3">
        <v>15</v>
      </c>
      <c r="B26" s="4" t="s">
        <v>15</v>
      </c>
      <c r="C26" s="32" t="s">
        <v>58</v>
      </c>
      <c r="D26" s="5">
        <v>156000</v>
      </c>
      <c r="E26" s="5">
        <v>57500</v>
      </c>
      <c r="F26" s="42">
        <f t="shared" si="3"/>
        <v>36.858974358974365</v>
      </c>
      <c r="G26" s="13" t="s">
        <v>6</v>
      </c>
      <c r="H26" s="7"/>
    </row>
    <row r="27" spans="1:8" ht="84.75" customHeight="1" x14ac:dyDescent="0.25">
      <c r="A27" s="3">
        <v>16</v>
      </c>
      <c r="B27" s="4" t="s">
        <v>16</v>
      </c>
      <c r="C27" s="31" t="s">
        <v>62</v>
      </c>
      <c r="D27" s="5">
        <v>1500000</v>
      </c>
      <c r="E27" s="5">
        <v>400000</v>
      </c>
      <c r="F27" s="42">
        <f t="shared" si="3"/>
        <v>26.666666666666668</v>
      </c>
      <c r="G27" s="13" t="s">
        <v>6</v>
      </c>
      <c r="H27" s="7"/>
    </row>
    <row r="28" spans="1:8" ht="51" customHeight="1" x14ac:dyDescent="0.25">
      <c r="A28" s="3">
        <v>17</v>
      </c>
      <c r="B28" s="4" t="s">
        <v>17</v>
      </c>
      <c r="C28" s="31" t="s">
        <v>58</v>
      </c>
      <c r="D28" s="5">
        <v>50000</v>
      </c>
      <c r="E28" s="5">
        <v>0</v>
      </c>
      <c r="F28" s="42">
        <f t="shared" si="3"/>
        <v>0</v>
      </c>
      <c r="G28" s="13" t="s">
        <v>6</v>
      </c>
      <c r="H28" s="7"/>
    </row>
    <row r="29" spans="1:8" ht="57.75" customHeight="1" x14ac:dyDescent="0.25">
      <c r="A29" s="3">
        <v>18</v>
      </c>
      <c r="B29" s="4" t="s">
        <v>91</v>
      </c>
      <c r="C29" s="33" t="s">
        <v>89</v>
      </c>
      <c r="D29" s="5">
        <v>1200000</v>
      </c>
      <c r="E29" s="38">
        <v>239031.6</v>
      </c>
      <c r="F29" s="42">
        <f t="shared" si="3"/>
        <v>19.9193</v>
      </c>
      <c r="G29" s="13" t="s">
        <v>6</v>
      </c>
      <c r="H29" s="7"/>
    </row>
    <row r="30" spans="1:8" ht="82.5" customHeight="1" x14ac:dyDescent="0.25">
      <c r="A30" s="3">
        <v>19</v>
      </c>
      <c r="B30" s="4" t="s">
        <v>18</v>
      </c>
      <c r="C30" s="33" t="s">
        <v>90</v>
      </c>
      <c r="D30" s="5">
        <v>1196690</v>
      </c>
      <c r="E30" s="5">
        <v>72056.75</v>
      </c>
      <c r="F30" s="42">
        <f>+E30/D30*100</f>
        <v>6.0213380240496699</v>
      </c>
      <c r="G30" s="17" t="s">
        <v>19</v>
      </c>
      <c r="H30" s="7"/>
    </row>
    <row r="31" spans="1:8" ht="52.5" customHeight="1" x14ac:dyDescent="0.25">
      <c r="A31" s="3">
        <v>20</v>
      </c>
      <c r="B31" s="4" t="s">
        <v>20</v>
      </c>
      <c r="C31" s="31" t="s">
        <v>63</v>
      </c>
      <c r="D31" s="5">
        <v>54000</v>
      </c>
      <c r="E31" s="5">
        <v>48000</v>
      </c>
      <c r="F31" s="42">
        <f>+E31/D31*100</f>
        <v>88.888888888888886</v>
      </c>
      <c r="G31" s="17" t="s">
        <v>6</v>
      </c>
      <c r="H31" s="7"/>
    </row>
    <row r="32" spans="1:8" ht="29.25" customHeight="1" x14ac:dyDescent="0.25">
      <c r="A32" s="14">
        <v>21</v>
      </c>
      <c r="B32" s="69" t="s">
        <v>10</v>
      </c>
      <c r="C32" s="70"/>
      <c r="D32" s="18">
        <f>SUM(D25:D31)</f>
        <v>4256690</v>
      </c>
      <c r="E32" s="18">
        <f t="shared" ref="E32" si="4">SUM(E25:E31)</f>
        <v>846588.26</v>
      </c>
      <c r="F32" s="43">
        <f>+E32/D32*100</f>
        <v>19.888417056445267</v>
      </c>
      <c r="G32" s="14" t="s">
        <v>88</v>
      </c>
      <c r="H32" s="7"/>
    </row>
    <row r="33" spans="1:8" ht="32.25" customHeight="1" x14ac:dyDescent="0.25">
      <c r="A33" s="84" t="s">
        <v>21</v>
      </c>
      <c r="B33" s="84"/>
      <c r="C33" s="84"/>
      <c r="D33" s="84"/>
      <c r="E33" s="84"/>
      <c r="F33" s="84"/>
      <c r="G33" s="84"/>
      <c r="H33" s="7"/>
    </row>
    <row r="34" spans="1:8" ht="62.25" customHeight="1" x14ac:dyDescent="0.25">
      <c r="A34" s="3">
        <v>22</v>
      </c>
      <c r="B34" s="4" t="s">
        <v>99</v>
      </c>
      <c r="C34" s="31" t="s">
        <v>64</v>
      </c>
      <c r="D34" s="5">
        <v>30000</v>
      </c>
      <c r="E34" s="5">
        <v>0</v>
      </c>
      <c r="F34" s="42">
        <f t="shared" ref="F34:F39" si="5">+E34/D34*100</f>
        <v>0</v>
      </c>
      <c r="G34" s="13" t="s">
        <v>6</v>
      </c>
      <c r="H34" s="7"/>
    </row>
    <row r="35" spans="1:8" ht="72.75" customHeight="1" x14ac:dyDescent="0.25">
      <c r="A35" s="3">
        <v>23</v>
      </c>
      <c r="B35" s="4" t="s">
        <v>100</v>
      </c>
      <c r="C35" s="31" t="s">
        <v>65</v>
      </c>
      <c r="D35" s="5">
        <v>30000</v>
      </c>
      <c r="E35" s="5">
        <v>29859</v>
      </c>
      <c r="F35" s="42">
        <f t="shared" si="5"/>
        <v>99.53</v>
      </c>
      <c r="G35" s="13" t="s">
        <v>6</v>
      </c>
      <c r="H35" s="7"/>
    </row>
    <row r="36" spans="1:8" ht="72.75" customHeight="1" x14ac:dyDescent="0.25">
      <c r="A36" s="3">
        <v>24</v>
      </c>
      <c r="B36" s="4" t="s">
        <v>101</v>
      </c>
      <c r="C36" s="31" t="s">
        <v>65</v>
      </c>
      <c r="D36" s="5">
        <v>350000</v>
      </c>
      <c r="E36" s="5">
        <v>180800</v>
      </c>
      <c r="F36" s="42">
        <f t="shared" si="5"/>
        <v>51.657142857142858</v>
      </c>
      <c r="G36" s="13" t="s">
        <v>6</v>
      </c>
      <c r="H36" s="45"/>
    </row>
    <row r="37" spans="1:8" ht="54" customHeight="1" x14ac:dyDescent="0.25">
      <c r="A37" s="3">
        <v>25</v>
      </c>
      <c r="B37" s="4" t="s">
        <v>22</v>
      </c>
      <c r="C37" s="31" t="s">
        <v>65</v>
      </c>
      <c r="D37" s="5">
        <v>15000</v>
      </c>
      <c r="E37" s="5">
        <v>0</v>
      </c>
      <c r="F37" s="42">
        <v>0</v>
      </c>
      <c r="G37" s="13" t="s">
        <v>6</v>
      </c>
      <c r="H37" s="7"/>
    </row>
    <row r="38" spans="1:8" ht="44.25" customHeight="1" x14ac:dyDescent="0.25">
      <c r="A38" s="3">
        <v>26</v>
      </c>
      <c r="B38" s="4" t="s">
        <v>23</v>
      </c>
      <c r="C38" s="31" t="s">
        <v>85</v>
      </c>
      <c r="D38" s="5">
        <v>15000</v>
      </c>
      <c r="E38" s="5">
        <v>0</v>
      </c>
      <c r="F38" s="42">
        <f t="shared" si="5"/>
        <v>0</v>
      </c>
      <c r="G38" s="13" t="s">
        <v>6</v>
      </c>
      <c r="H38" s="7"/>
    </row>
    <row r="39" spans="1:8" ht="22.5" customHeight="1" x14ac:dyDescent="0.25">
      <c r="A39" s="14">
        <v>27</v>
      </c>
      <c r="B39" s="67" t="s">
        <v>10</v>
      </c>
      <c r="C39" s="68"/>
      <c r="D39" s="15">
        <f>SUM(D34:D38)</f>
        <v>440000</v>
      </c>
      <c r="E39" s="15">
        <f>SUM(E34:E38)</f>
        <v>210659</v>
      </c>
      <c r="F39" s="43">
        <f t="shared" si="5"/>
        <v>47.877045454545453</v>
      </c>
      <c r="G39" s="16" t="s">
        <v>88</v>
      </c>
      <c r="H39" s="7"/>
    </row>
    <row r="40" spans="1:8" ht="35.25" customHeight="1" x14ac:dyDescent="0.25">
      <c r="A40" s="83" t="s">
        <v>24</v>
      </c>
      <c r="B40" s="83"/>
      <c r="C40" s="83"/>
      <c r="D40" s="83"/>
      <c r="E40" s="83"/>
      <c r="F40" s="83"/>
      <c r="G40" s="83"/>
      <c r="H40" s="7"/>
    </row>
    <row r="41" spans="1:8" ht="60.75" customHeight="1" x14ac:dyDescent="0.25">
      <c r="A41" s="3">
        <v>28</v>
      </c>
      <c r="B41" s="4" t="s">
        <v>25</v>
      </c>
      <c r="C41" s="17" t="s">
        <v>66</v>
      </c>
      <c r="D41" s="5">
        <v>15000</v>
      </c>
      <c r="E41" s="5">
        <v>0</v>
      </c>
      <c r="F41" s="42">
        <v>0</v>
      </c>
      <c r="G41" s="13" t="s">
        <v>6</v>
      </c>
      <c r="H41" s="7"/>
    </row>
    <row r="42" spans="1:8" ht="57" customHeight="1" x14ac:dyDescent="0.25">
      <c r="A42" s="3">
        <v>29</v>
      </c>
      <c r="B42" s="4" t="s">
        <v>123</v>
      </c>
      <c r="C42" s="17" t="s">
        <v>66</v>
      </c>
      <c r="D42" s="5">
        <v>25000</v>
      </c>
      <c r="E42" s="5">
        <v>0</v>
      </c>
      <c r="F42" s="42">
        <v>0</v>
      </c>
      <c r="G42" s="13" t="s">
        <v>6</v>
      </c>
      <c r="H42" s="7"/>
    </row>
    <row r="43" spans="1:8" ht="98.25" customHeight="1" x14ac:dyDescent="0.25">
      <c r="A43" s="3">
        <v>30</v>
      </c>
      <c r="B43" s="4" t="s">
        <v>122</v>
      </c>
      <c r="C43" s="17" t="s">
        <v>67</v>
      </c>
      <c r="D43" s="5">
        <v>20000</v>
      </c>
      <c r="E43" s="5">
        <v>0</v>
      </c>
      <c r="F43" s="42">
        <v>0</v>
      </c>
      <c r="G43" s="13" t="s">
        <v>6</v>
      </c>
      <c r="H43" s="7"/>
    </row>
    <row r="44" spans="1:8" x14ac:dyDescent="0.25">
      <c r="A44" s="3">
        <v>31</v>
      </c>
      <c r="B44" s="4" t="s">
        <v>26</v>
      </c>
      <c r="C44" s="17" t="s">
        <v>67</v>
      </c>
      <c r="D44" s="26">
        <v>350000</v>
      </c>
      <c r="E44" s="5">
        <v>0</v>
      </c>
      <c r="F44" s="42">
        <f t="shared" ref="F44:F50" si="6">+E44/D44*100</f>
        <v>0</v>
      </c>
      <c r="G44" s="13" t="s">
        <v>6</v>
      </c>
      <c r="H44" s="7"/>
    </row>
    <row r="45" spans="1:8" ht="222.75" customHeight="1" x14ac:dyDescent="0.25">
      <c r="A45" s="3">
        <v>32</v>
      </c>
      <c r="B45" s="19" t="s">
        <v>125</v>
      </c>
      <c r="C45" s="41" t="s">
        <v>68</v>
      </c>
      <c r="D45" s="26">
        <v>500000</v>
      </c>
      <c r="E45" s="5">
        <v>15341.95</v>
      </c>
      <c r="F45" s="42">
        <f t="shared" si="6"/>
        <v>3.06839</v>
      </c>
      <c r="G45" s="20" t="s">
        <v>6</v>
      </c>
      <c r="H45" s="7"/>
    </row>
    <row r="46" spans="1:8" ht="63" customHeight="1" x14ac:dyDescent="0.25">
      <c r="A46" s="3">
        <v>33</v>
      </c>
      <c r="B46" s="4" t="s">
        <v>27</v>
      </c>
      <c r="C46" s="17" t="s">
        <v>69</v>
      </c>
      <c r="D46" s="5">
        <v>30000</v>
      </c>
      <c r="E46" s="5">
        <v>29930</v>
      </c>
      <c r="F46" s="42">
        <f t="shared" si="6"/>
        <v>99.766666666666666</v>
      </c>
      <c r="G46" s="10" t="s">
        <v>6</v>
      </c>
      <c r="H46" s="7"/>
    </row>
    <row r="47" spans="1:8" ht="23.25" customHeight="1" x14ac:dyDescent="0.25">
      <c r="A47" s="3">
        <v>34</v>
      </c>
      <c r="B47" s="4" t="s">
        <v>28</v>
      </c>
      <c r="C47" s="17" t="s">
        <v>65</v>
      </c>
      <c r="D47" s="5">
        <v>30000</v>
      </c>
      <c r="E47" s="5">
        <v>30000</v>
      </c>
      <c r="F47" s="42">
        <f t="shared" si="6"/>
        <v>100</v>
      </c>
      <c r="G47" s="13" t="s">
        <v>6</v>
      </c>
      <c r="H47" s="7"/>
    </row>
    <row r="48" spans="1:8" ht="59.25" customHeight="1" x14ac:dyDescent="0.25">
      <c r="A48" s="3">
        <v>35</v>
      </c>
      <c r="B48" s="4" t="s">
        <v>29</v>
      </c>
      <c r="C48" s="17" t="s">
        <v>68</v>
      </c>
      <c r="D48" s="5">
        <v>150000</v>
      </c>
      <c r="E48" s="5">
        <v>0</v>
      </c>
      <c r="F48" s="42">
        <v>0</v>
      </c>
      <c r="G48" s="13" t="s">
        <v>6</v>
      </c>
      <c r="H48" s="7"/>
    </row>
    <row r="49" spans="1:12" ht="99" customHeight="1" x14ac:dyDescent="0.25">
      <c r="A49" s="3">
        <v>36</v>
      </c>
      <c r="B49" s="4" t="s">
        <v>51</v>
      </c>
      <c r="C49" s="17" t="s">
        <v>86</v>
      </c>
      <c r="D49" s="5">
        <v>25000</v>
      </c>
      <c r="E49" s="5">
        <v>0</v>
      </c>
      <c r="F49" s="42">
        <f t="shared" si="6"/>
        <v>0</v>
      </c>
      <c r="G49" s="13" t="s">
        <v>6</v>
      </c>
      <c r="H49" s="9"/>
    </row>
    <row r="50" spans="1:12" x14ac:dyDescent="0.25">
      <c r="A50" s="14">
        <v>37</v>
      </c>
      <c r="B50" s="69" t="s">
        <v>10</v>
      </c>
      <c r="C50" s="70"/>
      <c r="D50" s="27">
        <f>SUM(D41:D49)</f>
        <v>1145000</v>
      </c>
      <c r="E50" s="18">
        <f>SUM(E41:E49)</f>
        <v>75271.95</v>
      </c>
      <c r="F50" s="43">
        <f t="shared" si="6"/>
        <v>6.57396943231441</v>
      </c>
      <c r="G50" s="14" t="s">
        <v>88</v>
      </c>
      <c r="H50" s="7"/>
    </row>
    <row r="51" spans="1:12" ht="31.5" customHeight="1" x14ac:dyDescent="0.25">
      <c r="A51" s="86" t="s">
        <v>30</v>
      </c>
      <c r="B51" s="87"/>
      <c r="C51" s="87"/>
      <c r="D51" s="87"/>
      <c r="E51" s="87"/>
      <c r="F51" s="87"/>
      <c r="G51" s="88"/>
      <c r="H51" s="7"/>
    </row>
    <row r="52" spans="1:12" x14ac:dyDescent="0.25">
      <c r="A52" s="3">
        <v>38</v>
      </c>
      <c r="B52" s="4" t="s">
        <v>102</v>
      </c>
      <c r="C52" s="31" t="s">
        <v>70</v>
      </c>
      <c r="D52" s="5">
        <v>120000</v>
      </c>
      <c r="E52" s="5">
        <v>0</v>
      </c>
      <c r="F52" s="42">
        <v>0</v>
      </c>
      <c r="G52" s="3" t="s">
        <v>6</v>
      </c>
      <c r="H52" s="7"/>
    </row>
    <row r="53" spans="1:12" x14ac:dyDescent="0.25">
      <c r="A53" s="3">
        <v>39</v>
      </c>
      <c r="B53" s="4" t="s">
        <v>31</v>
      </c>
      <c r="C53" s="31" t="s">
        <v>70</v>
      </c>
      <c r="D53" s="5">
        <v>10000</v>
      </c>
      <c r="E53" s="5">
        <v>0</v>
      </c>
      <c r="F53" s="42">
        <f t="shared" ref="F53:F55" si="7">+E53/D53*100</f>
        <v>0</v>
      </c>
      <c r="G53" s="3" t="s">
        <v>6</v>
      </c>
      <c r="H53" s="7"/>
    </row>
    <row r="54" spans="1:12" ht="33" x14ac:dyDescent="0.25">
      <c r="A54" s="3">
        <v>40</v>
      </c>
      <c r="B54" s="4" t="s">
        <v>32</v>
      </c>
      <c r="C54" s="31" t="s">
        <v>70</v>
      </c>
      <c r="D54" s="5">
        <v>10000</v>
      </c>
      <c r="E54" s="5">
        <v>0</v>
      </c>
      <c r="F54" s="42">
        <v>0</v>
      </c>
      <c r="G54" s="3" t="s">
        <v>6</v>
      </c>
      <c r="H54" s="7"/>
    </row>
    <row r="55" spans="1:12" x14ac:dyDescent="0.25">
      <c r="A55" s="14">
        <v>41</v>
      </c>
      <c r="B55" s="69" t="s">
        <v>10</v>
      </c>
      <c r="C55" s="70"/>
      <c r="D55" s="18">
        <f>SUM(D52:D54)</f>
        <v>140000</v>
      </c>
      <c r="E55" s="18">
        <f t="shared" ref="E55" si="8">SUM(E52:E54)</f>
        <v>0</v>
      </c>
      <c r="F55" s="43">
        <f t="shared" si="7"/>
        <v>0</v>
      </c>
      <c r="G55" s="14" t="s">
        <v>88</v>
      </c>
      <c r="H55" s="7"/>
    </row>
    <row r="56" spans="1:12" ht="35.25" customHeight="1" x14ac:dyDescent="0.25">
      <c r="A56" s="84" t="s">
        <v>33</v>
      </c>
      <c r="B56" s="84"/>
      <c r="C56" s="84"/>
      <c r="D56" s="84"/>
      <c r="E56" s="84"/>
      <c r="F56" s="84"/>
      <c r="G56" s="84"/>
      <c r="H56" s="7"/>
    </row>
    <row r="57" spans="1:12" ht="33" x14ac:dyDescent="0.25">
      <c r="A57" s="3">
        <v>42</v>
      </c>
      <c r="B57" s="19" t="s">
        <v>103</v>
      </c>
      <c r="C57" s="17" t="s">
        <v>71</v>
      </c>
      <c r="D57" s="5">
        <v>1000000</v>
      </c>
      <c r="E57" s="5">
        <v>845048</v>
      </c>
      <c r="F57" s="42">
        <f t="shared" ref="F57:F64" si="9">+E57/D57*100</f>
        <v>84.504800000000003</v>
      </c>
      <c r="G57" s="21" t="s">
        <v>6</v>
      </c>
      <c r="H57" s="7"/>
    </row>
    <row r="58" spans="1:12" ht="33" x14ac:dyDescent="0.25">
      <c r="A58" s="3">
        <v>43</v>
      </c>
      <c r="B58" s="19" t="s">
        <v>104</v>
      </c>
      <c r="C58" s="17" t="s">
        <v>71</v>
      </c>
      <c r="D58" s="5">
        <v>520000</v>
      </c>
      <c r="E58" s="5">
        <v>53085</v>
      </c>
      <c r="F58" s="42">
        <f t="shared" si="9"/>
        <v>10.208653846153846</v>
      </c>
      <c r="G58" s="21" t="s">
        <v>6</v>
      </c>
      <c r="H58" s="7"/>
    </row>
    <row r="59" spans="1:12" ht="75.75" customHeight="1" x14ac:dyDescent="0.25">
      <c r="A59" s="3">
        <v>44</v>
      </c>
      <c r="B59" s="19" t="s">
        <v>105</v>
      </c>
      <c r="C59" s="57" t="s">
        <v>71</v>
      </c>
      <c r="D59" s="5">
        <v>8205000</v>
      </c>
      <c r="E59" s="5">
        <v>0</v>
      </c>
      <c r="F59" s="42">
        <f t="shared" si="9"/>
        <v>0</v>
      </c>
      <c r="G59" s="3" t="s">
        <v>6</v>
      </c>
      <c r="H59" s="7"/>
    </row>
    <row r="60" spans="1:12" ht="57" customHeight="1" x14ac:dyDescent="0.25">
      <c r="A60" s="3">
        <v>45</v>
      </c>
      <c r="B60" s="19" t="s">
        <v>106</v>
      </c>
      <c r="C60" s="17" t="s">
        <v>72</v>
      </c>
      <c r="D60" s="5">
        <v>15000</v>
      </c>
      <c r="E60" s="5">
        <v>13650</v>
      </c>
      <c r="F60" s="42">
        <f t="shared" ref="F60:F61" si="10">+E60/D60*100</f>
        <v>91</v>
      </c>
      <c r="G60" s="3" t="s">
        <v>6</v>
      </c>
      <c r="H60" s="45"/>
    </row>
    <row r="61" spans="1:12" ht="75.75" customHeight="1" x14ac:dyDescent="0.25">
      <c r="A61" s="3">
        <v>46</v>
      </c>
      <c r="B61" s="58" t="s">
        <v>107</v>
      </c>
      <c r="C61" s="57" t="s">
        <v>72</v>
      </c>
      <c r="D61" s="5">
        <v>80000</v>
      </c>
      <c r="E61" s="5">
        <v>8450</v>
      </c>
      <c r="F61" s="42">
        <f t="shared" si="10"/>
        <v>10.5625</v>
      </c>
      <c r="G61" s="3" t="s">
        <v>6</v>
      </c>
      <c r="H61" s="45"/>
    </row>
    <row r="62" spans="1:12" ht="75.75" customHeight="1" x14ac:dyDescent="0.25">
      <c r="A62" s="3">
        <v>47</v>
      </c>
      <c r="B62" s="19" t="s">
        <v>108</v>
      </c>
      <c r="C62" s="57" t="s">
        <v>71</v>
      </c>
      <c r="D62" s="5">
        <v>30000</v>
      </c>
      <c r="E62" s="5">
        <v>0</v>
      </c>
      <c r="F62" s="42">
        <v>0</v>
      </c>
      <c r="G62" s="3" t="s">
        <v>6</v>
      </c>
      <c r="H62" s="45"/>
    </row>
    <row r="63" spans="1:12" ht="75.75" customHeight="1" x14ac:dyDescent="0.25">
      <c r="A63" s="3">
        <v>48</v>
      </c>
      <c r="B63" s="19" t="s">
        <v>109</v>
      </c>
      <c r="C63" s="57" t="s">
        <v>71</v>
      </c>
      <c r="D63" s="5">
        <v>150000</v>
      </c>
      <c r="E63" s="5">
        <v>0</v>
      </c>
      <c r="F63" s="42">
        <v>0</v>
      </c>
      <c r="G63" s="3" t="s">
        <v>6</v>
      </c>
      <c r="H63" s="45"/>
      <c r="I63" s="40"/>
      <c r="L63" s="40"/>
    </row>
    <row r="64" spans="1:12" ht="36" customHeight="1" x14ac:dyDescent="0.25">
      <c r="A64" s="3">
        <v>49</v>
      </c>
      <c r="B64" s="59" t="s">
        <v>34</v>
      </c>
      <c r="C64" s="17" t="s">
        <v>71</v>
      </c>
      <c r="D64" s="5">
        <v>2000</v>
      </c>
      <c r="E64" s="5">
        <v>0</v>
      </c>
      <c r="F64" s="42">
        <f t="shared" si="9"/>
        <v>0</v>
      </c>
      <c r="G64" s="3" t="s">
        <v>6</v>
      </c>
      <c r="H64" s="7"/>
    </row>
    <row r="65" spans="1:14" x14ac:dyDescent="0.25">
      <c r="A65" s="22">
        <v>50</v>
      </c>
      <c r="B65" s="89" t="s">
        <v>10</v>
      </c>
      <c r="C65" s="90"/>
      <c r="D65" s="23">
        <f>SUM(D57:D64)</f>
        <v>10002000</v>
      </c>
      <c r="E65" s="23">
        <f>SUM(E57:E64)</f>
        <v>920233</v>
      </c>
      <c r="F65" s="43">
        <f>+E65/D65*100</f>
        <v>9.200489902019596</v>
      </c>
      <c r="G65" s="22" t="s">
        <v>88</v>
      </c>
      <c r="H65" s="7"/>
    </row>
    <row r="66" spans="1:14" ht="34.5" customHeight="1" x14ac:dyDescent="0.25">
      <c r="A66" s="82" t="s">
        <v>110</v>
      </c>
      <c r="B66" s="82"/>
      <c r="C66" s="82"/>
      <c r="D66" s="82"/>
      <c r="E66" s="82"/>
      <c r="F66" s="82"/>
      <c r="G66" s="82"/>
      <c r="H66" s="7"/>
    </row>
    <row r="67" spans="1:14" ht="29.25" customHeight="1" x14ac:dyDescent="0.25">
      <c r="A67" s="3">
        <v>51</v>
      </c>
      <c r="B67" s="4" t="s">
        <v>111</v>
      </c>
      <c r="C67" s="47" t="s">
        <v>117</v>
      </c>
      <c r="D67" s="5">
        <v>1000000</v>
      </c>
      <c r="E67" s="5">
        <v>0</v>
      </c>
      <c r="F67" s="42">
        <f t="shared" ref="F67" si="11">+E67/D67*100</f>
        <v>0</v>
      </c>
      <c r="G67" s="3" t="s">
        <v>6</v>
      </c>
      <c r="H67" s="7"/>
    </row>
    <row r="68" spans="1:14" ht="23.25" customHeight="1" x14ac:dyDescent="0.25">
      <c r="A68" s="14">
        <v>52</v>
      </c>
      <c r="B68" s="69" t="s">
        <v>10</v>
      </c>
      <c r="C68" s="70"/>
      <c r="D68" s="18">
        <f>SUM(D67:D67)</f>
        <v>1000000</v>
      </c>
      <c r="E68" s="18">
        <f>SUM(E67:E67)</f>
        <v>0</v>
      </c>
      <c r="F68" s="43">
        <f t="shared" ref="F68" si="12">+E68/D68*100</f>
        <v>0</v>
      </c>
      <c r="G68" s="14" t="s">
        <v>88</v>
      </c>
      <c r="H68" s="7"/>
    </row>
    <row r="69" spans="1:14" ht="54.75" customHeight="1" x14ac:dyDescent="0.25">
      <c r="A69" s="39"/>
      <c r="B69" s="62"/>
      <c r="C69" s="91" t="s">
        <v>121</v>
      </c>
      <c r="D69" s="92"/>
      <c r="E69" s="92"/>
      <c r="F69" s="92"/>
      <c r="G69" s="92"/>
      <c r="H69" s="92"/>
      <c r="I69" s="93"/>
      <c r="J69" s="40"/>
    </row>
    <row r="70" spans="1:14" ht="83.25" customHeight="1" x14ac:dyDescent="0.25">
      <c r="A70" s="3">
        <v>53</v>
      </c>
      <c r="B70" s="48" t="s">
        <v>112</v>
      </c>
      <c r="C70" s="47" t="s">
        <v>73</v>
      </c>
      <c r="D70" s="5">
        <v>50000</v>
      </c>
      <c r="E70" s="5">
        <v>0</v>
      </c>
      <c r="F70" s="42">
        <f t="shared" ref="F70:F71" si="13">+E70/D70*100</f>
        <v>0</v>
      </c>
      <c r="G70" s="3" t="s">
        <v>6</v>
      </c>
      <c r="H70" s="30"/>
    </row>
    <row r="71" spans="1:14" ht="100.5" customHeight="1" x14ac:dyDescent="0.25">
      <c r="A71" s="3">
        <v>54</v>
      </c>
      <c r="B71" s="19" t="s">
        <v>35</v>
      </c>
      <c r="C71" s="47" t="s">
        <v>74</v>
      </c>
      <c r="D71" s="5">
        <v>30000</v>
      </c>
      <c r="E71" s="5">
        <v>0</v>
      </c>
      <c r="F71" s="42">
        <f t="shared" si="13"/>
        <v>0</v>
      </c>
      <c r="G71" s="3" t="s">
        <v>6</v>
      </c>
      <c r="H71" s="7"/>
    </row>
    <row r="72" spans="1:14" ht="68.25" customHeight="1" x14ac:dyDescent="0.25">
      <c r="A72" s="3">
        <v>55</v>
      </c>
      <c r="B72" s="19" t="s">
        <v>36</v>
      </c>
      <c r="C72" s="47" t="s">
        <v>75</v>
      </c>
      <c r="D72" s="5">
        <v>15000</v>
      </c>
      <c r="E72" s="5">
        <v>0</v>
      </c>
      <c r="F72" s="42">
        <v>0</v>
      </c>
      <c r="G72" s="3" t="s">
        <v>6</v>
      </c>
      <c r="H72" s="7"/>
    </row>
    <row r="73" spans="1:14" ht="48" customHeight="1" x14ac:dyDescent="0.25">
      <c r="A73" s="3">
        <v>56</v>
      </c>
      <c r="B73" s="19" t="s">
        <v>37</v>
      </c>
      <c r="C73" s="47" t="s">
        <v>75</v>
      </c>
      <c r="D73" s="5">
        <v>50000</v>
      </c>
      <c r="E73" s="5">
        <v>0</v>
      </c>
      <c r="F73" s="42">
        <f t="shared" ref="F73:F75" si="14">+E73/D73*100</f>
        <v>0</v>
      </c>
      <c r="G73" s="3" t="s">
        <v>6</v>
      </c>
      <c r="H73" s="6"/>
    </row>
    <row r="74" spans="1:14" ht="55.5" customHeight="1" x14ac:dyDescent="0.25">
      <c r="A74" s="3">
        <v>57</v>
      </c>
      <c r="B74" s="19" t="s">
        <v>113</v>
      </c>
      <c r="C74" s="47" t="s">
        <v>116</v>
      </c>
      <c r="D74" s="5">
        <v>75000</v>
      </c>
      <c r="E74" s="5">
        <v>0</v>
      </c>
      <c r="F74" s="42">
        <v>0</v>
      </c>
      <c r="G74" s="3" t="s">
        <v>6</v>
      </c>
      <c r="H74" s="6"/>
    </row>
    <row r="75" spans="1:14" ht="35.25" customHeight="1" x14ac:dyDescent="0.25">
      <c r="A75" s="14">
        <v>58</v>
      </c>
      <c r="B75" s="69" t="s">
        <v>10</v>
      </c>
      <c r="C75" s="70"/>
      <c r="D75" s="18">
        <f>SUM(D70:D74)</f>
        <v>220000</v>
      </c>
      <c r="E75" s="18">
        <f>SUM(E70:E74)</f>
        <v>0</v>
      </c>
      <c r="F75" s="43">
        <f t="shared" si="14"/>
        <v>0</v>
      </c>
      <c r="G75" s="14" t="s">
        <v>88</v>
      </c>
      <c r="H75" s="6"/>
    </row>
    <row r="76" spans="1:14" ht="16.5" x14ac:dyDescent="0.25">
      <c r="A76" s="71" t="s">
        <v>114</v>
      </c>
      <c r="B76" s="72"/>
      <c r="C76" s="72"/>
      <c r="D76" s="72"/>
      <c r="E76" s="72"/>
      <c r="F76" s="72"/>
      <c r="G76" s="73"/>
      <c r="H76" s="65"/>
      <c r="I76" s="40"/>
      <c r="N76" s="40"/>
    </row>
    <row r="77" spans="1:14" ht="38.25" customHeight="1" x14ac:dyDescent="0.25">
      <c r="A77" s="74" t="s">
        <v>38</v>
      </c>
      <c r="B77" s="75"/>
      <c r="C77" s="75"/>
      <c r="D77" s="75"/>
      <c r="E77" s="75"/>
      <c r="F77" s="75"/>
      <c r="G77" s="76"/>
      <c r="H77" s="66"/>
      <c r="I77" s="66"/>
    </row>
    <row r="78" spans="1:14" ht="43.5" customHeight="1" x14ac:dyDescent="0.25">
      <c r="A78" s="21">
        <v>59</v>
      </c>
      <c r="B78" s="48" t="s">
        <v>39</v>
      </c>
      <c r="C78" s="49" t="s">
        <v>76</v>
      </c>
      <c r="D78" s="63">
        <v>22831061.449999999</v>
      </c>
      <c r="E78" s="50">
        <v>4000000</v>
      </c>
      <c r="F78" s="51">
        <f t="shared" ref="F78:F81" si="15">+E78/D78*100</f>
        <v>17.519991388749034</v>
      </c>
      <c r="G78" s="52" t="s">
        <v>6</v>
      </c>
      <c r="H78" s="64"/>
      <c r="I78" s="61"/>
    </row>
    <row r="79" spans="1:14" ht="38.25" customHeight="1" x14ac:dyDescent="0.25">
      <c r="A79" s="21">
        <v>60</v>
      </c>
      <c r="B79" s="19" t="s">
        <v>40</v>
      </c>
      <c r="C79" s="60" t="s">
        <v>77</v>
      </c>
      <c r="D79" s="54">
        <v>24031711.969999999</v>
      </c>
      <c r="E79" s="50">
        <v>4511253.99</v>
      </c>
      <c r="F79" s="51">
        <f t="shared" si="15"/>
        <v>18.772087463563256</v>
      </c>
      <c r="G79" s="52" t="s">
        <v>6</v>
      </c>
      <c r="H79" s="53"/>
      <c r="I79" s="53"/>
    </row>
    <row r="80" spans="1:14" ht="40.5" customHeight="1" x14ac:dyDescent="0.25">
      <c r="A80" s="21">
        <v>61</v>
      </c>
      <c r="B80" s="48" t="s">
        <v>41</v>
      </c>
      <c r="C80" s="49" t="s">
        <v>78</v>
      </c>
      <c r="D80" s="50">
        <v>21495972.539999999</v>
      </c>
      <c r="E80" s="50">
        <v>4000000</v>
      </c>
      <c r="F80" s="51">
        <f t="shared" si="15"/>
        <v>18.608136908235927</v>
      </c>
      <c r="G80" s="52" t="s">
        <v>6</v>
      </c>
      <c r="H80" s="6"/>
    </row>
    <row r="81" spans="1:8" ht="34.5" customHeight="1" x14ac:dyDescent="0.25">
      <c r="A81" s="21">
        <v>62</v>
      </c>
      <c r="B81" s="19" t="s">
        <v>42</v>
      </c>
      <c r="C81" s="31" t="s">
        <v>79</v>
      </c>
      <c r="D81" s="5">
        <v>18889432.370000001</v>
      </c>
      <c r="E81" s="5">
        <v>3000000</v>
      </c>
      <c r="F81" s="42">
        <f t="shared" si="15"/>
        <v>15.881895978857303</v>
      </c>
      <c r="G81" s="13" t="s">
        <v>6</v>
      </c>
      <c r="H81" s="6"/>
    </row>
    <row r="82" spans="1:8" ht="14.25" customHeight="1" x14ac:dyDescent="0.25">
      <c r="A82" s="14">
        <v>63</v>
      </c>
      <c r="B82" s="67" t="s">
        <v>10</v>
      </c>
      <c r="C82" s="68"/>
      <c r="D82" s="15">
        <f>SUM(D78:D81)</f>
        <v>87248178.330000013</v>
      </c>
      <c r="E82" s="15">
        <f>SUM(E78:E81)</f>
        <v>15511253.99</v>
      </c>
      <c r="F82" s="43">
        <f>+E82/D82*100</f>
        <v>17.778312724572388</v>
      </c>
      <c r="G82" s="16" t="s">
        <v>88</v>
      </c>
      <c r="H82" s="6"/>
    </row>
    <row r="83" spans="1:8" ht="18.75" customHeight="1" x14ac:dyDescent="0.25">
      <c r="A83" s="83" t="s">
        <v>43</v>
      </c>
      <c r="B83" s="83"/>
      <c r="C83" s="83"/>
      <c r="D83" s="83"/>
      <c r="E83" s="83"/>
      <c r="F83" s="83"/>
      <c r="G83" s="83"/>
      <c r="H83" s="7"/>
    </row>
    <row r="84" spans="1:8" ht="69.75" customHeight="1" x14ac:dyDescent="0.25">
      <c r="A84" s="3">
        <v>64</v>
      </c>
      <c r="B84" s="4" t="s">
        <v>56</v>
      </c>
      <c r="C84" s="31" t="s">
        <v>80</v>
      </c>
      <c r="D84" s="5">
        <v>160000</v>
      </c>
      <c r="E84" s="5">
        <v>0</v>
      </c>
      <c r="F84" s="42">
        <f t="shared" ref="F84:F91" si="16">+E84/D84*100</f>
        <v>0</v>
      </c>
      <c r="G84" s="13" t="s">
        <v>6</v>
      </c>
      <c r="H84" s="7"/>
    </row>
    <row r="85" spans="1:8" ht="121.5" customHeight="1" x14ac:dyDescent="0.25">
      <c r="A85" s="3">
        <v>65</v>
      </c>
      <c r="B85" s="4" t="s">
        <v>44</v>
      </c>
      <c r="C85" s="31" t="s">
        <v>81</v>
      </c>
      <c r="D85" s="5">
        <v>31000</v>
      </c>
      <c r="E85" s="5">
        <v>33850</v>
      </c>
      <c r="F85" s="42">
        <f t="shared" si="16"/>
        <v>109.19354838709678</v>
      </c>
      <c r="G85" s="13" t="s">
        <v>6</v>
      </c>
      <c r="H85" s="7"/>
    </row>
    <row r="86" spans="1:8" ht="69.75" customHeight="1" x14ac:dyDescent="0.25">
      <c r="A86" s="3">
        <v>66</v>
      </c>
      <c r="B86" s="24" t="s">
        <v>45</v>
      </c>
      <c r="C86" s="33" t="s">
        <v>82</v>
      </c>
      <c r="D86" s="5">
        <v>10000</v>
      </c>
      <c r="E86" s="5">
        <v>0</v>
      </c>
      <c r="F86" s="42">
        <f t="shared" si="16"/>
        <v>0</v>
      </c>
      <c r="G86" s="13" t="s">
        <v>6</v>
      </c>
      <c r="H86" s="7"/>
    </row>
    <row r="87" spans="1:8" ht="44.25" customHeight="1" x14ac:dyDescent="0.25">
      <c r="A87" s="3">
        <v>67</v>
      </c>
      <c r="B87" s="4" t="s">
        <v>46</v>
      </c>
      <c r="C87" s="31" t="s">
        <v>81</v>
      </c>
      <c r="D87" s="5">
        <v>8000</v>
      </c>
      <c r="E87" s="5">
        <v>0</v>
      </c>
      <c r="F87" s="42">
        <v>0</v>
      </c>
      <c r="G87" s="13" t="s">
        <v>6</v>
      </c>
      <c r="H87" s="7"/>
    </row>
    <row r="88" spans="1:8" ht="25.5" customHeight="1" x14ac:dyDescent="0.25">
      <c r="A88" s="14">
        <v>68</v>
      </c>
      <c r="B88" s="67" t="s">
        <v>10</v>
      </c>
      <c r="C88" s="68"/>
      <c r="D88" s="15">
        <f>SUM(D84:D87)</f>
        <v>209000</v>
      </c>
      <c r="E88" s="15">
        <f>SUM(E84:E87)</f>
        <v>33850</v>
      </c>
      <c r="F88" s="43">
        <f t="shared" si="16"/>
        <v>16.196172248803826</v>
      </c>
      <c r="G88" s="16" t="s">
        <v>88</v>
      </c>
      <c r="H88" s="7"/>
    </row>
    <row r="89" spans="1:8" ht="29.25" customHeight="1" x14ac:dyDescent="0.25">
      <c r="A89" s="14">
        <v>69</v>
      </c>
      <c r="B89" s="67" t="s">
        <v>47</v>
      </c>
      <c r="C89" s="68"/>
      <c r="D89" s="28">
        <f>+D19+D23+D32+D39+D50+D55+D65+D68+D82+D88+D75</f>
        <v>111249868.33000001</v>
      </c>
      <c r="E89" s="15">
        <f>+E19+E23+E32+E39+E50+E55+E65+E68+E82+E88</f>
        <v>21710285.440000001</v>
      </c>
      <c r="F89" s="43">
        <f t="shared" si="16"/>
        <v>19.514886413708709</v>
      </c>
      <c r="G89" s="25" t="s">
        <v>88</v>
      </c>
      <c r="H89" s="6"/>
    </row>
    <row r="90" spans="1:8" ht="29.25" customHeight="1" x14ac:dyDescent="0.25">
      <c r="A90" s="14">
        <v>70</v>
      </c>
      <c r="B90" s="55" t="s">
        <v>118</v>
      </c>
      <c r="C90" s="56"/>
      <c r="D90" s="28">
        <v>0</v>
      </c>
      <c r="E90" s="15">
        <v>0</v>
      </c>
      <c r="F90" s="43">
        <v>0</v>
      </c>
      <c r="G90" s="25" t="s">
        <v>119</v>
      </c>
      <c r="H90" s="6"/>
    </row>
    <row r="91" spans="1:8" x14ac:dyDescent="0.25">
      <c r="A91" s="14">
        <v>71</v>
      </c>
      <c r="B91" s="67" t="s">
        <v>48</v>
      </c>
      <c r="C91" s="68"/>
      <c r="D91" s="28">
        <f>+D30+9681800</f>
        <v>10878490</v>
      </c>
      <c r="E91" s="15">
        <f>+E30</f>
        <v>72056.75</v>
      </c>
      <c r="F91" s="43">
        <f t="shared" si="16"/>
        <v>0.66237823447923383</v>
      </c>
      <c r="G91" s="25" t="s">
        <v>88</v>
      </c>
      <c r="H91" s="7"/>
    </row>
    <row r="92" spans="1:8" x14ac:dyDescent="0.25">
      <c r="A92" s="14">
        <v>72</v>
      </c>
      <c r="B92" s="67" t="s">
        <v>49</v>
      </c>
      <c r="C92" s="68"/>
      <c r="D92" s="28">
        <f>+D89-D91</f>
        <v>100371378.33000001</v>
      </c>
      <c r="E92" s="15">
        <f>+E89-E91</f>
        <v>21638228.690000001</v>
      </c>
      <c r="F92" s="43">
        <f>+E92/D92*100</f>
        <v>21.558166331897972</v>
      </c>
      <c r="G92" s="25" t="s">
        <v>88</v>
      </c>
      <c r="H92" s="7"/>
    </row>
    <row r="93" spans="1:8" x14ac:dyDescent="0.3">
      <c r="A93" s="2"/>
      <c r="D93" s="1"/>
      <c r="E93" s="1"/>
      <c r="F93" s="1"/>
    </row>
    <row r="94" spans="1:8" x14ac:dyDescent="0.3">
      <c r="D94" s="1"/>
      <c r="E94" s="1"/>
      <c r="F94" s="1"/>
    </row>
    <row r="96" spans="1:8" x14ac:dyDescent="0.3">
      <c r="D96" s="1"/>
      <c r="E96" s="1"/>
      <c r="F96" s="1"/>
    </row>
  </sheetData>
  <mergeCells count="32">
    <mergeCell ref="A66:G66"/>
    <mergeCell ref="A83:G83"/>
    <mergeCell ref="A20:G20"/>
    <mergeCell ref="A24:G24"/>
    <mergeCell ref="A33:G33"/>
    <mergeCell ref="A40:G40"/>
    <mergeCell ref="A56:G56"/>
    <mergeCell ref="A51:G51"/>
    <mergeCell ref="B55:C55"/>
    <mergeCell ref="B65:C65"/>
    <mergeCell ref="B75:C75"/>
    <mergeCell ref="C69:I69"/>
    <mergeCell ref="A9:G9"/>
    <mergeCell ref="A2:G2"/>
    <mergeCell ref="A3:G3"/>
    <mergeCell ref="A5:G5"/>
    <mergeCell ref="H3:H5"/>
    <mergeCell ref="A8:G8"/>
    <mergeCell ref="A4:G4"/>
    <mergeCell ref="B19:C19"/>
    <mergeCell ref="B23:C23"/>
    <mergeCell ref="B32:C32"/>
    <mergeCell ref="B39:C39"/>
    <mergeCell ref="B50:C50"/>
    <mergeCell ref="B89:C89"/>
    <mergeCell ref="B91:C91"/>
    <mergeCell ref="B92:C92"/>
    <mergeCell ref="B68:C68"/>
    <mergeCell ref="B82:C82"/>
    <mergeCell ref="B88:C88"/>
    <mergeCell ref="A76:G76"/>
    <mergeCell ref="A77:G77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7" fitToHeight="0" orientation="landscape" horizontalDpi="0" verticalDpi="0" r:id="rId1"/>
  <rowBreaks count="6" manualBreakCount="6">
    <brk id="19" max="6" man="1"/>
    <brk id="32" max="6" man="1"/>
    <brk id="43" max="6" man="1"/>
    <brk id="55" max="6" man="1"/>
    <brk id="68" max="6" man="1"/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СЭР март</vt:lpstr>
      <vt:lpstr>'СЭР март'!Область_печати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Банк</cp:lastModifiedBy>
  <cp:lastPrinted>2023-08-31T15:26:21Z</cp:lastPrinted>
  <dcterms:created xsi:type="dcterms:W3CDTF">2018-05-03T07:28:15Z</dcterms:created>
  <dcterms:modified xsi:type="dcterms:W3CDTF">2023-08-31T15:26:32Z</dcterms:modified>
</cp:coreProperties>
</file>