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доходы" sheetId="1" r:id="rId1"/>
  </sheets>
  <definedNames>
    <definedName name="_xlnm.Print_Area" localSheetId="0">'доходы'!$A$1:$E$54</definedName>
  </definedNames>
  <calcPr fullCalcOnLoad="1"/>
</workbook>
</file>

<file path=xl/sharedStrings.xml><?xml version="1.0" encoding="utf-8"?>
<sst xmlns="http://schemas.openxmlformats.org/spreadsheetml/2006/main" count="78" uniqueCount="78">
  <si>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</si>
  <si>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</si>
  <si>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</si>
  <si>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</si>
  <si>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</si>
  <si>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</si>
  <si>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</si>
  <si>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</si>
  <si>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</si>
  <si>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</si>
  <si>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</si>
  <si>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</si>
  <si>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</si>
  <si>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000 1160301001 0000 140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</si>
  <si>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</si>
  <si>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000 1160303001 0000 140</t>
  </si>
  <si>
    <t>Прочие поступления от денежных взысканий (штрафов) и иных сумм в возмещение ущерба</t>
  </si>
  <si>
    <t>000 1169000000 0000 140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</si>
  <si>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</si>
  <si>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000 1000000000 0000 000</t>
  </si>
  <si>
    <t>000 1010000000 0000 000</t>
  </si>
  <si>
    <t>000 1050000000 0000 000</t>
  </si>
  <si>
    <t>Налог на доходы физических лиц</t>
  </si>
  <si>
    <t>000 1010200001 0000 110</t>
  </si>
  <si>
    <t>000 1160000000 0000 000</t>
  </si>
  <si>
    <t>000 1169004004 0000 140</t>
  </si>
  <si>
    <t>000 1170000000 0000 000</t>
  </si>
  <si>
    <t>000 1170504004 0000 180</t>
  </si>
  <si>
    <t>000 2000000000 0000 000</t>
  </si>
  <si>
    <t>Прочие неналоговые доходы</t>
  </si>
  <si>
    <t>000 1170500000 0000 180</t>
  </si>
  <si>
    <t>000 1 01 02010 01 0000 110</t>
  </si>
  <si>
    <t>000 1050201002 0000 110</t>
  </si>
  <si>
    <t>Доходы от использования имущества находящегося в государственной и муниципальной собственности</t>
  </si>
  <si>
    <t>000 1 11 00000 00 0000 000</t>
  </si>
  <si>
    <t>000 1 11 05034 04 0000 120</t>
  </si>
  <si>
    <t>енежные взыскания (штрафы) за нарушение законодательства о налогах и сборах, предусмотренные статьями 116, 117,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</si>
  <si>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000 2 02 0299904 0000 151</t>
  </si>
  <si>
    <t>000 2 02 0302404 0000 151</t>
  </si>
  <si>
    <t>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</si>
  <si>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муниципальных,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</si>
  <si>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</si>
  <si>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</si>
  <si>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ДОХОДЫ ОТ ОКАЗАНИЯ ПЛАТНЫХ УСЛУГ И КОМПЕНСАЦИЯ ЗАТРАТ ГОСУДАРСТВА </t>
  </si>
  <si>
    <t>000 1 13 00000 00 0000 000</t>
  </si>
  <si>
    <t>Прочие доходы от компенсации затрат бюджетов городских округов</t>
  </si>
  <si>
    <t>000 1 13 02994 04 0000 130</t>
  </si>
  <si>
    <t>000 112 0000000 0000 000</t>
  </si>
  <si>
    <t>000 112 0100001 0000 120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</si>
  <si>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</si>
  <si>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</si>
  <si>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</si>
  <si>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</si>
  <si>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</si>
  <si>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</si>
  <si>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</si>
  <si>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</si>
  <si>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000 2 02 0100104 0000 151</t>
  </si>
  <si>
    <t>Прочие субвенции бюджетам городских округов</t>
  </si>
  <si>
    <t>000 2 02 0399904 0000 151</t>
  </si>
  <si>
    <t>000 2 02 0302904 0000 151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</si>
  <si>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</si>
  <si>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</si>
  <si>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
</t>
  </si>
  <si>
    <t xml:space="preserve">Субвенции на осуществление государственных полномочий по созданию комиссии по делам несовершеннолетних и защите их прав
</t>
  </si>
  <si>
    <t xml:space="preserve">Субвенции на осуществление государственных полномочий в сфере административных правонарушений
</t>
  </si>
  <si>
    <t xml:space="preserve">Прочие субсидии бюджетам городских округов
</t>
  </si>
  <si>
    <t>План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</si>
  <si>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</si>
  <si>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</si>
  <si>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</si>
  <si>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000 2190400004 0000 151</t>
  </si>
  <si>
    <t>ВСЕГО ДОХОДОВ С УЧЕТОМ ВОЗВРАТА ОСТАТКОВ СУБСИДИЙ</t>
  </si>
  <si>
    <t xml:space="preserve">000 1 06 06012 04 0000 110 </t>
  </si>
  <si>
    <t>000 1170104004 0000 180</t>
  </si>
  <si>
    <t>Объем поступления доходов местного бюджета  за 2 квартал 2014 год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</si>
  <si>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</si>
  <si>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Приложение № 1 к Постановлению администрации МО ГО "Новая Земля" "Об утверждении  отчета об исполнении местного бюджета МО ГО "Новая Земля" за 2 квартал 2014 года. от "29"июля 2014 г. № 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</si>
</sst>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b/>
      <sz val="12"/>
      <name val="Calibri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8" fillId="0" borderId="10" xfId="0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34" borderId="12" xfId="0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56" fillId="0" borderId="13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16" fillId="0" borderId="14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181" fontId="16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51.00390625" style="3" customWidth="1"/>
    <col min="2" max="2" width="24.8515625" style="3" customWidth="1"/>
    <col min="3" max="3" width="16.7109375" style="9" customWidth="1"/>
    <col min="4" max="4" width="15.00390625" style="9" customWidth="1"/>
    <col min="5" max="5" width="12.00390625" style="3" customWidth="1"/>
    <col min="6" max="16384" width="9.140625" style="3" customWidth="1"/>
  </cols>
  <sheetData>
    <row r="1" spans="4:5" ht="19.5" customHeight="1">
      <c r="D1" s="73" t="s">
        <v>77</v>
      </c>
      <c r="E1" s="73"/>
    </row>
    <row r="2" spans="3:6" ht="20.25" customHeight="1">
      <c r="C2" s="12"/>
      <c r="D2" s="73"/>
      <c r="E2" s="73"/>
      <c r="F2" s="2"/>
    </row>
    <row r="3" spans="4:5" ht="17.25" customHeight="1">
      <c r="D3" s="73"/>
      <c r="E3" s="73"/>
    </row>
    <row r="4" spans="3:9" ht="18" customHeight="1">
      <c r="C4" s="12"/>
      <c r="D4" s="73"/>
      <c r="E4" s="73"/>
      <c r="F4" s="11"/>
      <c r="G4" s="11"/>
      <c r="H4" s="11"/>
      <c r="I4" s="11"/>
    </row>
    <row r="5" spans="2:9" ht="56.25" customHeight="1">
      <c r="B5" s="1"/>
      <c r="C5" s="12"/>
      <c r="D5" s="73"/>
      <c r="E5" s="73"/>
      <c r="F5" s="11"/>
      <c r="G5" s="11"/>
      <c r="H5" s="11"/>
      <c r="I5" s="11"/>
    </row>
    <row r="6" spans="1:5" ht="18" customHeight="1">
      <c r="A6" s="72" t="s">
        <v>75</v>
      </c>
      <c r="B6" s="72"/>
      <c r="C6" s="72"/>
      <c r="D6" s="72"/>
      <c r="E6" s="72"/>
    </row>
    <row r="7" spans="1:2" ht="18" customHeight="1">
      <c r="A7" s="10"/>
      <c r="B7" s="10"/>
    </row>
    <row r="8" spans="1:2" ht="12.75" customHeight="1">
      <c r="A8" s="4"/>
      <c r="B8" s="10"/>
    </row>
    <row r="9" spans="1:5" ht="33.75" customHeight="1">
      <c r="A9" s="37" t="s">
        <v>0</v>
      </c>
      <c r="B9" s="37" t="s">
        <v>1</v>
      </c>
      <c r="C9" s="50" t="s">
        <v>67</v>
      </c>
      <c r="D9" s="38" t="s">
        <v>68</v>
      </c>
      <c r="E9" s="71" t="s">
        <v>69</v>
      </c>
    </row>
    <row r="10" spans="1:5" ht="12.75">
      <c r="A10" s="5">
        <v>1</v>
      </c>
      <c r="B10" s="5">
        <v>2</v>
      </c>
      <c r="C10" s="51">
        <v>3</v>
      </c>
      <c r="D10" s="5"/>
      <c r="E10" s="65"/>
    </row>
    <row r="11" spans="1:5" ht="18.75" customHeight="1">
      <c r="A11" s="34" t="s">
        <v>12</v>
      </c>
      <c r="B11" s="7" t="s">
        <v>19</v>
      </c>
      <c r="C11" s="52">
        <f>C13+C16+C25+C34+C29+C22+C20+C27</f>
        <v>95117116.57</v>
      </c>
      <c r="D11" s="52">
        <f>D13+D16+D25+D34+D29+D22+D20+D27+D19</f>
        <v>30801651.53</v>
      </c>
      <c r="E11" s="66">
        <f>D11*100/C11</f>
        <v>32.38286928865426</v>
      </c>
    </row>
    <row r="12" spans="1:5" ht="13.5" customHeight="1">
      <c r="A12" s="6"/>
      <c r="B12" s="7"/>
      <c r="C12" s="52"/>
      <c r="D12" s="13"/>
      <c r="E12" s="67"/>
    </row>
    <row r="13" spans="1:5" ht="19.5" customHeight="1">
      <c r="A13" s="18" t="s">
        <v>2</v>
      </c>
      <c r="B13" s="19" t="s">
        <v>20</v>
      </c>
      <c r="C13" s="53">
        <f>C14</f>
        <v>94297035</v>
      </c>
      <c r="D13" s="62">
        <f>D14</f>
        <v>30261705.6</v>
      </c>
      <c r="E13" s="66">
        <f>D13*100/C13</f>
        <v>32.091895148134824</v>
      </c>
    </row>
    <row r="14" spans="1:5" ht="19.5" customHeight="1">
      <c r="A14" s="21" t="s">
        <v>22</v>
      </c>
      <c r="B14" s="22" t="s">
        <v>23</v>
      </c>
      <c r="C14" s="54">
        <f>C15</f>
        <v>94297035</v>
      </c>
      <c r="D14" s="54">
        <f>D15</f>
        <v>30261705.6</v>
      </c>
      <c r="E14" s="67"/>
    </row>
    <row r="15" spans="1:5" ht="77.25" customHeight="1">
      <c r="A15" s="21" t="s">
        <v>53</v>
      </c>
      <c r="B15" s="22" t="s">
        <v>31</v>
      </c>
      <c r="C15" s="54">
        <v>94297035</v>
      </c>
      <c r="D15" s="23">
        <f>30261705.6</f>
        <v>30261705.6</v>
      </c>
      <c r="E15" s="67"/>
    </row>
    <row r="16" spans="1:5" ht="19.5" customHeight="1">
      <c r="A16" s="18" t="s">
        <v>3</v>
      </c>
      <c r="B16" s="19" t="s">
        <v>21</v>
      </c>
      <c r="C16" s="53">
        <f>C17</f>
        <v>311400</v>
      </c>
      <c r="D16" s="62">
        <f>D17</f>
        <v>114468.45</v>
      </c>
      <c r="E16" s="66">
        <f>D16*100/C16</f>
        <v>36.75929672447013</v>
      </c>
    </row>
    <row r="17" spans="1:5" ht="36.75" customHeight="1">
      <c r="A17" s="31" t="s">
        <v>4</v>
      </c>
      <c r="B17" s="26" t="s">
        <v>32</v>
      </c>
      <c r="C17" s="55">
        <v>311400</v>
      </c>
      <c r="D17" s="17">
        <v>114468.45</v>
      </c>
      <c r="E17" s="67"/>
    </row>
    <row r="18" spans="1:5" ht="36" customHeight="1" hidden="1">
      <c r="A18" s="31"/>
      <c r="B18" s="26"/>
      <c r="C18" s="54"/>
      <c r="D18" s="23"/>
      <c r="E18" s="67" t="e">
        <f>D18*100/C18</f>
        <v>#DIV/0!</v>
      </c>
    </row>
    <row r="19" spans="1:5" ht="78" customHeight="1">
      <c r="A19" s="6" t="s">
        <v>76</v>
      </c>
      <c r="B19" s="7" t="s">
        <v>73</v>
      </c>
      <c r="C19" s="53"/>
      <c r="D19" s="62">
        <v>50032.83</v>
      </c>
      <c r="E19" s="66"/>
    </row>
    <row r="20" spans="1:5" ht="36" customHeight="1">
      <c r="A20" s="18" t="s">
        <v>49</v>
      </c>
      <c r="B20" s="61" t="s">
        <v>50</v>
      </c>
      <c r="C20" s="53">
        <f>C21</f>
        <v>16100</v>
      </c>
      <c r="D20" s="53">
        <f>D21</f>
        <v>0</v>
      </c>
      <c r="E20" s="66">
        <f>D20*100/C20</f>
        <v>0</v>
      </c>
    </row>
    <row r="21" spans="1:5" s="43" customFormat="1" ht="107.25" customHeight="1">
      <c r="A21" s="44" t="s">
        <v>51</v>
      </c>
      <c r="B21" s="22" t="s">
        <v>52</v>
      </c>
      <c r="C21" s="54">
        <v>16100</v>
      </c>
      <c r="D21" s="23">
        <v>0</v>
      </c>
      <c r="E21" s="67">
        <f>D21*100/C21</f>
        <v>0</v>
      </c>
    </row>
    <row r="22" spans="1:5" ht="36" customHeight="1">
      <c r="A22" s="18" t="s">
        <v>33</v>
      </c>
      <c r="B22" s="19" t="s">
        <v>34</v>
      </c>
      <c r="C22" s="53">
        <f>C23+C24</f>
        <v>238581.57</v>
      </c>
      <c r="D22" s="53">
        <f>D23+D24</f>
        <v>182761.19</v>
      </c>
      <c r="E22" s="66">
        <f>D22*100/C22</f>
        <v>76.60323050099804</v>
      </c>
    </row>
    <row r="23" spans="1:5" ht="53.25" customHeight="1">
      <c r="A23" s="31" t="s">
        <v>40</v>
      </c>
      <c r="B23" s="26" t="s">
        <v>35</v>
      </c>
      <c r="C23" s="54">
        <v>138581.57</v>
      </c>
      <c r="D23" s="63">
        <v>138581.64</v>
      </c>
      <c r="E23" s="68"/>
    </row>
    <row r="24" spans="1:5" ht="53.25" customHeight="1">
      <c r="A24" s="31" t="s">
        <v>41</v>
      </c>
      <c r="B24" s="26" t="s">
        <v>42</v>
      </c>
      <c r="C24" s="54">
        <v>100000</v>
      </c>
      <c r="D24" s="63">
        <v>44179.55</v>
      </c>
      <c r="E24" s="67">
        <f>D24*100/C24</f>
        <v>44.17955</v>
      </c>
    </row>
    <row r="25" spans="1:5" ht="33" customHeight="1">
      <c r="A25" s="35" t="s">
        <v>5</v>
      </c>
      <c r="B25" s="28" t="s">
        <v>47</v>
      </c>
      <c r="C25" s="56">
        <f>SUM(C26:C26)</f>
        <v>20000</v>
      </c>
      <c r="D25" s="62">
        <f>SUM(D26:D26)</f>
        <v>12539.46</v>
      </c>
      <c r="E25" s="66">
        <f>D25*100/C25</f>
        <v>62.6973</v>
      </c>
    </row>
    <row r="26" spans="1:5" ht="30" customHeight="1">
      <c r="A26" s="36" t="s">
        <v>6</v>
      </c>
      <c r="B26" s="29" t="s">
        <v>48</v>
      </c>
      <c r="C26" s="57">
        <v>20000</v>
      </c>
      <c r="D26" s="64">
        <v>12539.46</v>
      </c>
      <c r="E26" s="68"/>
    </row>
    <row r="27" spans="1:5" ht="30" customHeight="1">
      <c r="A27" s="39" t="s">
        <v>43</v>
      </c>
      <c r="B27" s="40" t="s">
        <v>44</v>
      </c>
      <c r="C27" s="56">
        <f>C28</f>
        <v>112000</v>
      </c>
      <c r="D27" s="56">
        <f>D28</f>
        <v>0</v>
      </c>
      <c r="E27" s="68">
        <f>D27*100/C27</f>
        <v>0</v>
      </c>
    </row>
    <row r="28" spans="1:5" ht="30" customHeight="1">
      <c r="A28" s="41" t="s">
        <v>45</v>
      </c>
      <c r="B28" s="42" t="s">
        <v>46</v>
      </c>
      <c r="C28" s="57">
        <v>112000</v>
      </c>
      <c r="D28" s="30">
        <v>0</v>
      </c>
      <c r="E28" s="68">
        <f>D28*100/C28</f>
        <v>0</v>
      </c>
    </row>
    <row r="29" spans="1:5" ht="31.5" customHeight="1">
      <c r="A29" s="18" t="s">
        <v>7</v>
      </c>
      <c r="B29" s="19" t="s">
        <v>24</v>
      </c>
      <c r="C29" s="53">
        <f>C32</f>
        <v>3000</v>
      </c>
      <c r="D29" s="62">
        <f>D32</f>
        <v>100000</v>
      </c>
      <c r="E29" s="66">
        <f>D29*100/C29</f>
        <v>3333.3333333333335</v>
      </c>
    </row>
    <row r="30" spans="1:5" ht="106.5" customHeight="1">
      <c r="A30" s="15" t="s">
        <v>36</v>
      </c>
      <c r="B30" s="16" t="s">
        <v>13</v>
      </c>
      <c r="C30" s="55">
        <v>0</v>
      </c>
      <c r="D30" s="17"/>
      <c r="E30" s="68"/>
    </row>
    <row r="31" spans="1:5" ht="60.75" customHeight="1">
      <c r="A31" s="15" t="s">
        <v>14</v>
      </c>
      <c r="B31" s="16" t="s">
        <v>15</v>
      </c>
      <c r="C31" s="54">
        <v>0</v>
      </c>
      <c r="D31" s="23"/>
      <c r="E31" s="68"/>
    </row>
    <row r="32" spans="1:5" ht="37.5" customHeight="1">
      <c r="A32" s="15" t="s">
        <v>16</v>
      </c>
      <c r="B32" s="16" t="s">
        <v>17</v>
      </c>
      <c r="C32" s="54">
        <f>C33</f>
        <v>3000</v>
      </c>
      <c r="D32" s="54">
        <f>D33</f>
        <v>100000</v>
      </c>
      <c r="E32" s="68"/>
    </row>
    <row r="33" spans="1:5" ht="45.75" customHeight="1">
      <c r="A33" s="32" t="s">
        <v>18</v>
      </c>
      <c r="B33" s="33" t="s">
        <v>25</v>
      </c>
      <c r="C33" s="58">
        <v>3000</v>
      </c>
      <c r="D33" s="27">
        <v>100000</v>
      </c>
      <c r="E33" s="68"/>
    </row>
    <row r="34" spans="1:5" ht="13.5" customHeight="1">
      <c r="A34" s="18" t="s">
        <v>8</v>
      </c>
      <c r="B34" s="19" t="s">
        <v>26</v>
      </c>
      <c r="C34" s="53">
        <f>C36</f>
        <v>119000</v>
      </c>
      <c r="D34" s="53">
        <f>D36+D35</f>
        <v>80144</v>
      </c>
      <c r="E34" s="66">
        <f>D34*100/C34</f>
        <v>67.34789915966387</v>
      </c>
    </row>
    <row r="35" spans="1:5" ht="19.5" customHeight="1">
      <c r="A35" s="21"/>
      <c r="B35" s="22" t="s">
        <v>74</v>
      </c>
      <c r="C35" s="54"/>
      <c r="D35" s="54">
        <v>24634</v>
      </c>
      <c r="E35" s="69"/>
    </row>
    <row r="36" spans="1:5" ht="23.25" customHeight="1">
      <c r="A36" s="21" t="s">
        <v>29</v>
      </c>
      <c r="B36" s="22" t="s">
        <v>30</v>
      </c>
      <c r="C36" s="54">
        <f>C37</f>
        <v>119000</v>
      </c>
      <c r="D36" s="54">
        <f>D37</f>
        <v>55510</v>
      </c>
      <c r="E36" s="67"/>
    </row>
    <row r="37" spans="1:5" ht="25.5">
      <c r="A37" s="24" t="s">
        <v>9</v>
      </c>
      <c r="B37" s="25" t="s">
        <v>27</v>
      </c>
      <c r="C37" s="58">
        <v>119000</v>
      </c>
      <c r="D37" s="27">
        <v>55510</v>
      </c>
      <c r="E37" s="67"/>
    </row>
    <row r="38" spans="1:5" ht="12.75">
      <c r="A38" s="6" t="s">
        <v>10</v>
      </c>
      <c r="B38" s="7" t="s">
        <v>28</v>
      </c>
      <c r="C38" s="53">
        <f>C40+C41+C42+C43+C44+C51</f>
        <v>7732600</v>
      </c>
      <c r="D38" s="53">
        <f>D40+D41+D42+D43+D44+D51</f>
        <v>2663100</v>
      </c>
      <c r="E38" s="66">
        <f>D38*100/C38</f>
        <v>34.43990378397952</v>
      </c>
    </row>
    <row r="39" spans="1:5" ht="12.75">
      <c r="A39" s="48"/>
      <c r="B39" s="48"/>
      <c r="C39" s="48"/>
      <c r="D39" s="60"/>
      <c r="E39" s="67"/>
    </row>
    <row r="40" spans="1:5" ht="33" customHeight="1">
      <c r="A40" s="31" t="s">
        <v>56</v>
      </c>
      <c r="B40" s="26" t="s">
        <v>57</v>
      </c>
      <c r="C40" s="53">
        <v>692200</v>
      </c>
      <c r="D40" s="20">
        <v>344200</v>
      </c>
      <c r="E40" s="66">
        <f>D40*100/C40</f>
        <v>49.72551285755562</v>
      </c>
    </row>
    <row r="41" spans="1:5" ht="33" customHeight="1">
      <c r="A41" s="31" t="s">
        <v>58</v>
      </c>
      <c r="B41" s="26" t="s">
        <v>59</v>
      </c>
      <c r="C41" s="52">
        <v>4600000</v>
      </c>
      <c r="D41" s="13">
        <v>770000</v>
      </c>
      <c r="E41" s="66">
        <f>D41*100/C41</f>
        <v>16.73913043478261</v>
      </c>
    </row>
    <row r="42" spans="1:5" ht="34.5" customHeight="1">
      <c r="A42" s="21"/>
      <c r="B42" s="22"/>
      <c r="C42" s="53"/>
      <c r="D42" s="20"/>
      <c r="E42" s="68"/>
    </row>
    <row r="43" spans="1:5" ht="69" customHeight="1">
      <c r="A43" s="31" t="s">
        <v>61</v>
      </c>
      <c r="B43" s="26" t="s">
        <v>60</v>
      </c>
      <c r="C43" s="52">
        <v>484900</v>
      </c>
      <c r="D43" s="13">
        <v>400000</v>
      </c>
      <c r="E43" s="67">
        <f>D43*100/C43</f>
        <v>82.49123530624871</v>
      </c>
    </row>
    <row r="44" spans="1:5" ht="38.25">
      <c r="A44" s="18" t="s">
        <v>62</v>
      </c>
      <c r="B44" s="19" t="s">
        <v>38</v>
      </c>
      <c r="C44" s="52">
        <f>SUM(C46:C50)</f>
        <v>1705500</v>
      </c>
      <c r="D44" s="52">
        <f>SUM(D46:D50)</f>
        <v>898900</v>
      </c>
      <c r="E44" s="66">
        <f>D44*100/C44</f>
        <v>52.70595133391967</v>
      </c>
    </row>
    <row r="45" spans="1:5" ht="12.75">
      <c r="A45" s="31" t="s">
        <v>39</v>
      </c>
      <c r="B45" s="45"/>
      <c r="C45" s="59"/>
      <c r="D45" s="46"/>
      <c r="E45" s="68"/>
    </row>
    <row r="46" spans="1:5" ht="25.5">
      <c r="A46" s="49" t="s">
        <v>55</v>
      </c>
      <c r="B46" s="45"/>
      <c r="C46" s="55">
        <v>25000</v>
      </c>
      <c r="D46" s="17">
        <v>12500</v>
      </c>
      <c r="E46" s="70">
        <f aca="true" t="shared" si="0" ref="E46:E54">D46*100/C46</f>
        <v>50</v>
      </c>
    </row>
    <row r="47" spans="1:5" ht="43.5" customHeight="1">
      <c r="A47" s="49" t="s">
        <v>54</v>
      </c>
      <c r="B47" s="47"/>
      <c r="C47" s="55">
        <v>812700</v>
      </c>
      <c r="D47" s="17">
        <v>454400</v>
      </c>
      <c r="E47" s="66">
        <f t="shared" si="0"/>
        <v>55.91239079611173</v>
      </c>
    </row>
    <row r="48" spans="1:5" ht="41.25" customHeight="1">
      <c r="A48" s="49" t="s">
        <v>65</v>
      </c>
      <c r="B48" s="47"/>
      <c r="C48" s="55">
        <v>456400</v>
      </c>
      <c r="D48" s="17">
        <v>228000</v>
      </c>
      <c r="E48" s="66">
        <f t="shared" si="0"/>
        <v>49.95617879053462</v>
      </c>
    </row>
    <row r="49" spans="1:5" ht="40.5" customHeight="1">
      <c r="A49" s="49" t="s">
        <v>64</v>
      </c>
      <c r="B49" s="47"/>
      <c r="C49" s="55">
        <v>406400</v>
      </c>
      <c r="D49" s="17">
        <v>204000</v>
      </c>
      <c r="E49" s="66">
        <f t="shared" si="0"/>
        <v>50.196850393700785</v>
      </c>
    </row>
    <row r="50" spans="1:5" ht="66.75" customHeight="1">
      <c r="A50" s="49" t="s">
        <v>63</v>
      </c>
      <c r="B50" s="47"/>
      <c r="C50" s="55">
        <v>5000</v>
      </c>
      <c r="D50" s="17">
        <v>0</v>
      </c>
      <c r="E50" s="66">
        <f t="shared" si="0"/>
        <v>0</v>
      </c>
    </row>
    <row r="51" spans="1:5" ht="24.75" customHeight="1">
      <c r="A51" s="18" t="s">
        <v>66</v>
      </c>
      <c r="B51" s="19" t="s">
        <v>37</v>
      </c>
      <c r="C51" s="53">
        <v>250000</v>
      </c>
      <c r="D51" s="20">
        <v>250000</v>
      </c>
      <c r="E51" s="70">
        <f t="shared" si="0"/>
        <v>100</v>
      </c>
    </row>
    <row r="52" spans="1:5" ht="51.75" customHeight="1">
      <c r="A52" s="18" t="s">
        <v>70</v>
      </c>
      <c r="B52" s="19" t="s">
        <v>71</v>
      </c>
      <c r="C52" s="53">
        <v>-2161181.39</v>
      </c>
      <c r="D52" s="20">
        <v>-2161181.39</v>
      </c>
      <c r="E52" s="70">
        <f t="shared" si="0"/>
        <v>100</v>
      </c>
    </row>
    <row r="53" spans="1:5" ht="12.75">
      <c r="A53" s="6" t="s">
        <v>11</v>
      </c>
      <c r="B53" s="7"/>
      <c r="C53" s="52">
        <f>C11+C38</f>
        <v>102849716.57</v>
      </c>
      <c r="D53" s="52">
        <f>D11+D38</f>
        <v>33464751.53</v>
      </c>
      <c r="E53" s="66">
        <f t="shared" si="0"/>
        <v>32.53752430831808</v>
      </c>
    </row>
    <row r="54" spans="1:5" ht="28.5" customHeight="1">
      <c r="A54" s="6" t="s">
        <v>72</v>
      </c>
      <c r="B54" s="7"/>
      <c r="C54" s="52">
        <f>C53+C52</f>
        <v>100688535.17999999</v>
      </c>
      <c r="D54" s="52">
        <f>D53+D52</f>
        <v>31303570.14</v>
      </c>
      <c r="E54" s="66">
        <f t="shared" si="0"/>
        <v>31.08950794054049</v>
      </c>
    </row>
    <row r="55" ht="12.75">
      <c r="E55" s="48"/>
    </row>
    <row r="58" spans="1:2" ht="12.75">
      <c r="A58" s="9"/>
      <c r="B58" s="8"/>
    </row>
    <row r="59" spans="1:2" ht="12.75">
      <c r="A59" s="9"/>
      <c r="B59" s="8"/>
    </row>
    <row r="60" ht="12.75">
      <c r="B60" s="8"/>
    </row>
    <row r="61" ht="12.75">
      <c r="B61" s="8"/>
    </row>
    <row r="62" spans="2:4" ht="14.25">
      <c r="B62" s="8"/>
      <c r="C62" s="14"/>
      <c r="D62" s="14"/>
    </row>
    <row r="63" ht="12.75">
      <c r="B63" s="8"/>
    </row>
  </sheetData>
  <sheetProtection/>
  <mergeCells count="2">
    <mergeCell ref="A6:E6"/>
    <mergeCell ref="D1:E5"/>
  </mergeCells>
  <printOptions/>
  <pageMargins left="0.75" right="0.23" top="1" bottom="0.47" header="0.5" footer="0.5"/>
  <pageSetup horizontalDpi="600" verticalDpi="600" orientation="portrait" paperSize="9" scale="69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2014-07-29T13:32:20Z</cp:lastPrinted>
  <dcterms:created xsi:type="dcterms:W3CDTF">1996-10-08T23:32:33Z</dcterms:created>
  <dcterms:modified xsi:type="dcterms:W3CDTF">2014-07-29T13:32:28Z</dcterms:modified>
  <cp:category/>
  <cp:version/>
  <cp:contentType/>
  <cp:contentStatus/>
</cp:coreProperties>
</file>