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60" windowWidth="9720" windowHeight="4680" activeTab="0"/>
  </bookViews>
  <sheets>
    <sheet name="СЭР" sheetId="1" r:id="rId1"/>
  </sheets>
  <definedNames/>
  <calcPr fullCalcOnLoad="1"/>
</workbook>
</file>

<file path=xl/sharedStrings.xml><?xml version="1.0" encoding="utf-8"?>
<sst xmlns="http://schemas.openxmlformats.org/spreadsheetml/2006/main" count="200" uniqueCount="117">
  <si>
    <t>01 04 1030100099 244</t>
  </si>
  <si>
    <t>03 09 1069900026 244</t>
  </si>
  <si>
    <t>03 09 1059900028 244</t>
  </si>
  <si>
    <t>05 03 8609900021 244</t>
  </si>
  <si>
    <t>05 03 8609900022 244</t>
  </si>
  <si>
    <t>07 01 8509900099 611</t>
  </si>
  <si>
    <t>07 09 1079900024 244</t>
  </si>
  <si>
    <t>07 09 1029900024 350</t>
  </si>
  <si>
    <t>07 09 1029900024 244</t>
  </si>
  <si>
    <t>08 01 8909900023 244</t>
  </si>
  <si>
    <t>08 04 1019900025 244</t>
  </si>
  <si>
    <t>08 04 1029900023 244</t>
  </si>
  <si>
    <t>08 04 1079900023 244</t>
  </si>
  <si>
    <t>10 03 8900200031 313</t>
  </si>
  <si>
    <t>10 03 1010200031 313</t>
  </si>
  <si>
    <t>10 03 1020200031 313</t>
  </si>
  <si>
    <t>11 02 1079900029 244</t>
  </si>
  <si>
    <t>07 03 8509900099 611</t>
  </si>
  <si>
    <t>07 07 1019900031 323</t>
  </si>
  <si>
    <t>Культура</t>
  </si>
  <si>
    <t>Приложение 3</t>
  </si>
  <si>
    <t>№ п/п</t>
  </si>
  <si>
    <t>Наименование мероприятия</t>
  </si>
  <si>
    <t>Классификация</t>
  </si>
  <si>
    <t>Ответственные исполнители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</si>
  <si>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</si>
  <si>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</si>
  <si>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</si>
  <si>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0707 1019900025 244</t>
  </si>
  <si>
    <t>Администрация</t>
  </si>
  <si>
    <t>Закупка витаминов для детей</t>
  </si>
  <si>
    <t>0707 1019900025 244 (в 2019 323)</t>
  </si>
  <si>
    <t>Обеспечение противовирусными препаратами в период эпидемии</t>
  </si>
  <si>
    <t>0707 1019900099 244 (в 2019 323)</t>
  </si>
  <si>
    <t>Обеспечение бесплатными антианемическими препаратами и витаминами беременных женщин</t>
  </si>
  <si>
    <t>Итого по разделу:</t>
  </si>
  <si>
    <t>Спорт</t>
  </si>
  <si>
    <t>Организация спортивных соревнований на приз Главы МО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</si>
  <si>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</si>
  <si>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</si>
  <si>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</si>
  <si>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</si>
  <si>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</si>
  <si>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10 03 1020200031 313   10 03 1020200031 244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</si>
  <si>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</si>
  <si>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10 04 9100278650 313   10 04 9100278650 244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</si>
  <si>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</si>
  <si>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</si>
  <si>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</si>
  <si>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Учреждение  памятных подарков главы МО ГО «Новая Земля» для школьников  медалистов и отличников</t>
  </si>
  <si>
    <t>Организация проведения интеллектуальных игр, викторин,  конкурсов детского рисунка, сочинений и фотоконкурсов</t>
  </si>
  <si>
    <t>Организация и проведение мероприятий в целях патриотического воспитания молодого поколения</t>
  </si>
  <si>
    <t>07 07 1079900024 244</t>
  </si>
  <si>
    <t>Организация проведения творческих конкурсов среди школьников и молодежи МО ГО «Новая Земля»</t>
  </si>
  <si>
    <t>Организация и проведение муниципальной елки</t>
  </si>
  <si>
    <t xml:space="preserve">Участие в мероприятиях, посвященных окончанию учебного года, для обучающихся и классных руководителей ФГКОУ СОШ № 150                                                                   </t>
  </si>
  <si>
    <t>Участие в проведении мероприятия "День знаний"</t>
  </si>
  <si>
    <t>Издание рекламно-информационной печатной продукции о туристических ресурсах МО ГО "Новая Земля"</t>
  </si>
  <si>
    <t>Энергосбережение и повышение энергетической эффективности</t>
  </si>
  <si>
    <t>05 01 1089900030 244</t>
  </si>
  <si>
    <t>Закупка, установка и содержание приборов учёта</t>
  </si>
  <si>
    <t>Поддержание в технически исправном состоянии систем энергопотребления муниципального жилого дома</t>
  </si>
  <si>
    <t>Программа безопасности</t>
  </si>
  <si>
    <t>03 09 1049900027 244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</si>
  <si>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</si>
  <si>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</si>
  <si>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</si>
  <si>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</si>
  <si>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</si>
  <si>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 xml:space="preserve">Субсидии на выполнение муниципального задания МБОУ ДОД ШДТ «Семицветик»                                                                                         </t>
  </si>
  <si>
    <t xml:space="preserve">Субсидии на выполнение муниципального задания  МБДОУ Детского сада  «Умка»                         </t>
  </si>
  <si>
    <t xml:space="preserve">Субсидии на выполнение муниципального задания  МБУ "АвтоЭнергия"                                                                                          </t>
  </si>
  <si>
    <t>04 08 8509900099 611</t>
  </si>
  <si>
    <t xml:space="preserve">Субсидии на выполнение муниципального задания  МБУ "Узел связи Новая Земля"                                                                                         </t>
  </si>
  <si>
    <t>04 10 8709900099 611</t>
  </si>
  <si>
    <t>III. Основные направления развития системы самоуправления и бюджетной сферы</t>
  </si>
  <si>
    <t xml:space="preserve">07 05 1030100099 244 </t>
  </si>
  <si>
    <t>Развитие и информационно-техническое сопровождение официального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</si>
  <si>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Всего по программе:</t>
  </si>
  <si>
    <t>ОБ:</t>
  </si>
  <si>
    <t>МБ:</t>
  </si>
  <si>
    <t>Организация предоставления услуг по выдаче документов из фондов Государственного бюджетного учреждения культуры Архангельской области "Архангельская областная научная ордена "Знак Почета" библиотека имени Н.А. Добролюбова</t>
  </si>
  <si>
    <t>08 04 8909900023 244</t>
  </si>
  <si>
    <t>0709 1019900025 244 (323)</t>
  </si>
  <si>
    <t>Организация дополнительного профессионального образования муниципальных служащих и работников муниципальных бюджетных учреждений</t>
  </si>
  <si>
    <t>Прибытие узких специалистов для медицинского обследования жителей МО ГО «Новая Земля» с учетом оплаты проезда, проживания и питания</t>
  </si>
  <si>
    <t>2022 год сумма, руб.</t>
  </si>
  <si>
    <t>x</t>
  </si>
  <si>
    <t>Проведение праздничных мероприятий, посвященных:                                                           - Новогодним праздникам;                                   - Дню защитника Отечества;                                 - Международному женскому дню;                                                    - Дню образования ОМС на Новой Земле;                           - Дню Победы;                                                       - Дню России;                                                       - Дню ВМФ;                                                            - Дню образования р.п. Белушья Губа и Центрального Полигона РФ;                                                       - Дню строителя;                                                        - Дню Военно-воздушных сил</t>
  </si>
  <si>
    <t xml:space="preserve">Мероприятия по реализации Стратегии  социально-экономического развития МО ГО "Новая Земля"                               </t>
  </si>
  <si>
    <t>2023 год сумма, руб.</t>
  </si>
  <si>
    <t xml:space="preserve">Проведение праздничных мероприятий:                                                    - День защиты детей;                                                                - День солнца;                                                                       - День матери.                                                                                                    </t>
  </si>
  <si>
    <t>Администрация Областной бюджет</t>
  </si>
  <si>
    <t xml:space="preserve">Учреждение премии  главы МО ГО «Новая Земля» для школьников  медалистов </t>
  </si>
  <si>
    <t xml:space="preserve">Выплата дополнительного ежемесячного пособия на ребенка дошкольного и младшего школьного (1-4 класс) возраста </t>
  </si>
  <si>
    <t>Проведение праздничных мероприятий:                                                   - День Семьи;                                                                 - Проводы русской зимы.</t>
  </si>
  <si>
    <t>Проведение экологических смотров, конкурсов, викторин, приуроченных к праздникам:                                                                    - День Земли;                                                            - День Экологии.</t>
  </si>
  <si>
    <t>Подготовка и проведение мероприятий:                                     - День здоровья                                                  - День без табачного дыма                                                      - Международный день борьбы с наркоманией.</t>
  </si>
  <si>
    <t>Приобретение канцелярских принадлежностей,  комплектующих для копировально-множительной техники и обновление средств вычислительной техники и лицензионного программного обеспечения.</t>
  </si>
  <si>
    <t>Экология, благоустройство и формирование комфортной среды</t>
  </si>
  <si>
    <t>Приобретение лицензионного програмного обеспечения в рамках межведомственного взаимодействия при оказании муниципальных услуг в электронной форме</t>
  </si>
  <si>
    <t>Оплата путевок для организаци отдыха, оздоровления и экскурсий для детей в каникулярный период</t>
  </si>
  <si>
    <t>Закупка медицинских товаров, работ и услуг для обеспечения государственных (муниципальных) нужд</t>
  </si>
  <si>
    <t>(по ведомственным целевым  программам и непрограммным направлениям деятельности) на 2022-2024 гг.</t>
  </si>
  <si>
    <t>Всего 2022- 2024</t>
  </si>
  <si>
    <t>2024 год сумма, руб.</t>
  </si>
  <si>
    <t>Обеспечение закупки товаров, работ, услуг для по ремонту и реконструкцит памятников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</si>
  <si>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</si>
  <si>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благоустройства территорий туристических баз (баз отдыха)</t>
  </si>
  <si>
    <t>Обеспечение закупки товаров, работ, услуг для поддержания в исправном состоянии туристических баз (баз отдыха)</t>
  </si>
  <si>
    <t>Приобретение и установка систем видеонаблюдения и охранной сигнализации, средств технической оснащенности для совершенствования антитеррористической пропаганды</t>
  </si>
  <si>
    <t>Закупка энергосберегающих приборов</t>
  </si>
  <si>
    <t>Закупка товаров, работ, услуг для обеспечения благоустройства населенных пунктов</t>
  </si>
  <si>
    <t xml:space="preserve">Закупка товаров, работ, услуг для обеспечения благоустройства дворовых территорий и детских игровых площадок </t>
  </si>
  <si>
    <t>Закупка товаров, работ, услуг для обеспечения благоустройства общественных территорий</t>
  </si>
  <si>
    <t xml:space="preserve">Федеральный бюджет    Областной бюджет Администрация </t>
  </si>
  <si>
    <t>ФБ: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</si>
</sst>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000"/>
    <numFmt numFmtId="184" formatCode="0.000000E+00"/>
    <numFmt numFmtId="185" formatCode="0.0000000E+00"/>
    <numFmt numFmtId="186" formatCode="0.00000000E+00"/>
    <numFmt numFmtId="187" formatCode="0.000000000E+00"/>
    <numFmt numFmtId="188" formatCode="0.0000000000E+00"/>
    <numFmt numFmtId="189" formatCode="0.00000000000E+00"/>
    <numFmt numFmtId="190" formatCode="0.000000000000E+00"/>
    <numFmt numFmtId="191" formatCode="0.0000000000000E+00"/>
    <numFmt numFmtId="192" formatCode="0.00000000000000E+00"/>
    <numFmt numFmtId="193" formatCode="0.000000000000000E+00"/>
    <numFmt numFmtId="194" formatCode="0.0000000000000000E+00"/>
    <numFmt numFmtId="195" formatCode="0.00000000000000000E+00"/>
    <numFmt numFmtId="196" formatCode="0.000000000000000000E+00"/>
    <numFmt numFmtId="197" formatCode="0.0000000000000000000E+00"/>
    <numFmt numFmtId="198" formatCode="0.00000000000000000000E+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mmm/yyyy"/>
    <numFmt numFmtId="204" formatCode="#,##0.00&quot;р.&quot;"/>
    <numFmt numFmtId="205" formatCode="[$-F800]dddd\,\ mmmm\ dd\,\ yyyy"/>
    <numFmt numFmtId="206" formatCode="#,##0.00\ _₽"/>
    <numFmt numFmtId="207" formatCode="0.000"/>
    <numFmt numFmtId="208" formatCode="#,##0.00_р_.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sz val="10"/>
      <color indexed="10"/>
      <name val="Arial"/>
      <family val="2"/>
    </font>
    <font>
      <b/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B05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000000"/>
      <name val="Times New Roman"/>
      <family val="1"/>
    </font>
    <font>
      <b/>
      <sz val="14.5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" fontId="61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1" fillId="0" borderId="13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56" fillId="0" borderId="0" xfId="0" applyFont="1" applyAlignment="1">
      <alignment/>
    </xf>
    <xf numFmtId="4" fontId="64" fillId="0" borderId="0" xfId="0" applyNumberFormat="1" applyFont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 vertical="center" wrapText="1"/>
    </xf>
    <xf numFmtId="4" fontId="61" fillId="33" borderId="13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10" xfId="0" applyFont="1" applyBorder="1" applyAlignment="1">
      <alignment horizontal="center" vertical="center"/>
    </xf>
    <xf numFmtId="4" fontId="65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 wrapText="1"/>
    </xf>
    <xf numFmtId="208" fontId="0" fillId="0" borderId="0" xfId="0" applyNumberFormat="1" applyAlignment="1">
      <alignment/>
    </xf>
    <xf numFmtId="0" fontId="65" fillId="0" borderId="10" xfId="0" applyFont="1" applyFill="1" applyBorder="1" applyAlignment="1">
      <alignment vertical="center" wrapText="1"/>
    </xf>
    <xf numFmtId="4" fontId="61" fillId="0" borderId="13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61" fillId="0" borderId="11" xfId="0" applyFont="1" applyFill="1" applyBorder="1" applyAlignment="1">
      <alignment vertical="center" wrapText="1"/>
    </xf>
    <xf numFmtId="4" fontId="61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8" fillId="0" borderId="0" xfId="0" applyFont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4" fontId="65" fillId="0" borderId="11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9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 wrapText="1"/>
    </xf>
    <xf numFmtId="4" fontId="65" fillId="0" borderId="17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vertical="center" wrapText="1"/>
    </xf>
    <xf numFmtId="4" fontId="65" fillId="0" borderId="18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4" fontId="0" fillId="8" borderId="0" xfId="0" applyNumberFormat="1" applyFill="1" applyAlignment="1">
      <alignment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73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75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99"/>
  <sheetViews>
    <sheetView tabSelected="1" view="pageBreakPreview" zoomScaleNormal="90" zoomScaleSheetLayoutView="100" zoomScalePageLayoutView="0" workbookViewId="0" topLeftCell="A1">
      <selection activeCell="I1" sqref="I1:K16384"/>
    </sheetView>
  </sheetViews>
  <sheetFormatPr defaultColWidth="9.140625" defaultRowHeight="12.75"/>
  <cols>
    <col min="2" max="2" width="34.140625" style="0" customWidth="1"/>
    <col min="3" max="3" width="0.13671875" style="0" hidden="1" customWidth="1"/>
    <col min="4" max="4" width="22.140625" style="0" customWidth="1"/>
    <col min="5" max="5" width="21.7109375" style="0" customWidth="1"/>
    <col min="6" max="7" width="23.57421875" style="0" customWidth="1"/>
    <col min="8" max="8" width="22.140625" style="0" customWidth="1"/>
    <col min="9" max="9" width="30.28125" style="22" customWidth="1"/>
    <col min="10" max="10" width="21.421875" style="0" customWidth="1"/>
    <col min="11" max="11" width="20.00390625" style="0" customWidth="1"/>
  </cols>
  <sheetData>
    <row r="2" spans="1:9" ht="18.75">
      <c r="A2" s="125" t="s">
        <v>20</v>
      </c>
      <c r="B2" s="125"/>
      <c r="C2" s="125"/>
      <c r="D2" s="125"/>
      <c r="E2" s="125"/>
      <c r="F2" s="125"/>
      <c r="G2" s="125"/>
      <c r="H2" s="125"/>
      <c r="I2" s="94"/>
    </row>
    <row r="3" spans="1:9" ht="18.75">
      <c r="A3" s="126" t="s">
        <v>89</v>
      </c>
      <c r="B3" s="126"/>
      <c r="C3" s="126"/>
      <c r="D3" s="126"/>
      <c r="E3" s="126"/>
      <c r="F3" s="126"/>
      <c r="G3" s="126"/>
      <c r="H3" s="126"/>
      <c r="I3" s="94"/>
    </row>
    <row r="4" spans="1:9" ht="36" customHeight="1">
      <c r="A4" s="126" t="s">
        <v>103</v>
      </c>
      <c r="B4" s="126"/>
      <c r="C4" s="126"/>
      <c r="D4" s="126"/>
      <c r="E4" s="126"/>
      <c r="F4" s="126"/>
      <c r="G4" s="126"/>
      <c r="H4" s="126"/>
      <c r="I4" s="104"/>
    </row>
    <row r="5" spans="1:9" ht="41.25" customHeight="1" thickBot="1">
      <c r="A5" s="105"/>
      <c r="B5" s="105"/>
      <c r="C5" s="105"/>
      <c r="D5" s="105"/>
      <c r="E5" s="105"/>
      <c r="F5" s="105"/>
      <c r="G5" s="105"/>
      <c r="H5" s="105"/>
      <c r="I5" s="104"/>
    </row>
    <row r="6" spans="1:10" ht="32.25" thickBot="1">
      <c r="A6" s="3" t="s">
        <v>21</v>
      </c>
      <c r="B6" s="4" t="s">
        <v>22</v>
      </c>
      <c r="C6" s="4" t="s">
        <v>23</v>
      </c>
      <c r="D6" s="4" t="s">
        <v>104</v>
      </c>
      <c r="E6" s="5" t="s">
        <v>86</v>
      </c>
      <c r="F6" s="5" t="s">
        <v>90</v>
      </c>
      <c r="G6" s="5" t="s">
        <v>105</v>
      </c>
      <c r="H6" s="5" t="s">
        <v>24</v>
      </c>
      <c r="I6" s="94"/>
      <c r="J6" s="21"/>
    </row>
    <row r="7" spans="1:9" ht="19.5" thickBot="1">
      <c r="A7" s="6">
        <v>1</v>
      </c>
      <c r="B7" s="7">
        <v>2</v>
      </c>
      <c r="C7" s="7"/>
      <c r="D7" s="7">
        <v>3</v>
      </c>
      <c r="E7" s="8">
        <v>4</v>
      </c>
      <c r="F7" s="8">
        <v>5</v>
      </c>
      <c r="G7" s="8">
        <v>6</v>
      </c>
      <c r="H7" s="8">
        <v>7</v>
      </c>
      <c r="I7" s="94"/>
    </row>
    <row r="8" spans="1:9" ht="41.25" customHeight="1" thickBot="1">
      <c r="A8" s="106" t="s">
        <v>25</v>
      </c>
      <c r="B8" s="107"/>
      <c r="C8" s="107"/>
      <c r="D8" s="107"/>
      <c r="E8" s="107"/>
      <c r="F8" s="107"/>
      <c r="G8" s="107"/>
      <c r="H8" s="108"/>
      <c r="I8" s="94"/>
    </row>
    <row r="9" spans="1:9" ht="30.75" customHeight="1" thickBot="1">
      <c r="A9" s="109" t="s">
        <v>26</v>
      </c>
      <c r="B9" s="110"/>
      <c r="C9" s="110"/>
      <c r="D9" s="110"/>
      <c r="E9" s="110"/>
      <c r="F9" s="110"/>
      <c r="G9" s="110"/>
      <c r="H9" s="111"/>
      <c r="I9" s="94"/>
    </row>
    <row r="10" spans="1:9" ht="93.75" customHeight="1" thickBot="1">
      <c r="A10" s="51">
        <v>1</v>
      </c>
      <c r="B10" s="29" t="s">
        <v>27</v>
      </c>
      <c r="C10" s="52" t="s">
        <v>28</v>
      </c>
      <c r="D10" s="28">
        <f aca="true" t="shared" si="0" ref="D10:D17">+E10+F10+G10</f>
        <v>6000</v>
      </c>
      <c r="E10" s="28">
        <v>2000</v>
      </c>
      <c r="F10" s="28">
        <v>2000</v>
      </c>
      <c r="G10" s="28">
        <v>2000</v>
      </c>
      <c r="H10" s="53" t="s">
        <v>29</v>
      </c>
      <c r="I10" s="94"/>
    </row>
    <row r="11" spans="1:9" ht="36" customHeight="1" thickBot="1">
      <c r="A11" s="51">
        <v>2</v>
      </c>
      <c r="B11" s="29" t="s">
        <v>30</v>
      </c>
      <c r="C11" s="52" t="s">
        <v>31</v>
      </c>
      <c r="D11" s="28">
        <f t="shared" si="0"/>
        <v>720000</v>
      </c>
      <c r="E11" s="28">
        <v>240000</v>
      </c>
      <c r="F11" s="28">
        <v>240000</v>
      </c>
      <c r="G11" s="28">
        <v>240000</v>
      </c>
      <c r="H11" s="53" t="s">
        <v>29</v>
      </c>
      <c r="I11" s="94"/>
    </row>
    <row r="12" spans="1:9" ht="70.5" customHeight="1" thickBot="1">
      <c r="A12" s="51">
        <v>3</v>
      </c>
      <c r="B12" s="29" t="s">
        <v>32</v>
      </c>
      <c r="C12" s="52" t="s">
        <v>33</v>
      </c>
      <c r="D12" s="28">
        <f t="shared" si="0"/>
        <v>180000</v>
      </c>
      <c r="E12" s="28">
        <v>60000</v>
      </c>
      <c r="F12" s="28">
        <v>60000</v>
      </c>
      <c r="G12" s="28">
        <v>60000</v>
      </c>
      <c r="H12" s="53" t="s">
        <v>29</v>
      </c>
      <c r="I12" s="94"/>
    </row>
    <row r="13" spans="1:9" ht="81" customHeight="1" thickBot="1">
      <c r="A13" s="51">
        <v>4</v>
      </c>
      <c r="B13" s="29" t="s">
        <v>34</v>
      </c>
      <c r="C13" s="52" t="s">
        <v>33</v>
      </c>
      <c r="D13" s="28">
        <f t="shared" si="0"/>
        <v>15000</v>
      </c>
      <c r="E13" s="28">
        <v>5000</v>
      </c>
      <c r="F13" s="28">
        <v>5000</v>
      </c>
      <c r="G13" s="28">
        <v>5000</v>
      </c>
      <c r="H13" s="53" t="s">
        <v>29</v>
      </c>
      <c r="I13" s="94"/>
    </row>
    <row r="14" spans="1:9" ht="93.75" customHeight="1" thickBot="1">
      <c r="A14" s="51">
        <v>5</v>
      </c>
      <c r="B14" s="29" t="s">
        <v>101</v>
      </c>
      <c r="C14" s="52" t="s">
        <v>83</v>
      </c>
      <c r="D14" s="28">
        <f t="shared" si="0"/>
        <v>1800000</v>
      </c>
      <c r="E14" s="28">
        <v>600000</v>
      </c>
      <c r="F14" s="28">
        <v>600000</v>
      </c>
      <c r="G14" s="28">
        <v>600000</v>
      </c>
      <c r="H14" s="53" t="s">
        <v>29</v>
      </c>
      <c r="I14" s="94"/>
    </row>
    <row r="15" spans="1:9" ht="116.25" customHeight="1" thickBot="1">
      <c r="A15" s="51">
        <v>6</v>
      </c>
      <c r="B15" s="29" t="s">
        <v>97</v>
      </c>
      <c r="C15" s="29" t="s">
        <v>10</v>
      </c>
      <c r="D15" s="28">
        <f t="shared" si="0"/>
        <v>6000</v>
      </c>
      <c r="E15" s="28">
        <v>2000</v>
      </c>
      <c r="F15" s="28">
        <v>2000</v>
      </c>
      <c r="G15" s="28">
        <v>2000</v>
      </c>
      <c r="H15" s="53" t="s">
        <v>29</v>
      </c>
      <c r="I15" s="94"/>
    </row>
    <row r="16" spans="1:9" ht="99.75" customHeight="1" thickBot="1">
      <c r="A16" s="51">
        <v>7</v>
      </c>
      <c r="B16" s="29" t="s">
        <v>85</v>
      </c>
      <c r="C16" s="29"/>
      <c r="D16" s="28">
        <f t="shared" si="0"/>
        <v>300000</v>
      </c>
      <c r="E16" s="28">
        <v>100000</v>
      </c>
      <c r="F16" s="28">
        <v>100000</v>
      </c>
      <c r="G16" s="28">
        <v>100000</v>
      </c>
      <c r="H16" s="53" t="s">
        <v>29</v>
      </c>
      <c r="I16" s="94"/>
    </row>
    <row r="17" spans="1:10" ht="99.75" customHeight="1" thickBot="1">
      <c r="A17" s="51">
        <v>8</v>
      </c>
      <c r="B17" s="29" t="s">
        <v>102</v>
      </c>
      <c r="C17" s="29"/>
      <c r="D17" s="28">
        <f t="shared" si="0"/>
        <v>1050000</v>
      </c>
      <c r="E17" s="28">
        <v>350000</v>
      </c>
      <c r="F17" s="28">
        <v>350000</v>
      </c>
      <c r="G17" s="28">
        <v>350000</v>
      </c>
      <c r="H17" s="53" t="s">
        <v>29</v>
      </c>
      <c r="I17" s="96"/>
      <c r="J17" s="47"/>
    </row>
    <row r="18" spans="1:9" ht="43.5" customHeight="1" thickBot="1">
      <c r="A18" s="54">
        <v>9</v>
      </c>
      <c r="B18" s="55" t="s">
        <v>35</v>
      </c>
      <c r="C18" s="55"/>
      <c r="D18" s="42">
        <f>SUM(D10:D17)</f>
        <v>4077000</v>
      </c>
      <c r="E18" s="42">
        <f>SUM(E10:E17)</f>
        <v>1359000</v>
      </c>
      <c r="F18" s="42">
        <f>SUM(F10:F17)</f>
        <v>1359000</v>
      </c>
      <c r="G18" s="42">
        <f>SUM(G10:G17)</f>
        <v>1359000</v>
      </c>
      <c r="H18" s="56" t="s">
        <v>87</v>
      </c>
      <c r="I18" s="94"/>
    </row>
    <row r="19" spans="1:9" ht="44.25" customHeight="1" thickBot="1">
      <c r="A19" s="112" t="s">
        <v>36</v>
      </c>
      <c r="B19" s="113"/>
      <c r="C19" s="113"/>
      <c r="D19" s="113"/>
      <c r="E19" s="113"/>
      <c r="F19" s="113"/>
      <c r="G19" s="113"/>
      <c r="H19" s="114"/>
      <c r="I19" s="94"/>
    </row>
    <row r="20" spans="1:9" ht="63.75" customHeight="1" thickBot="1">
      <c r="A20" s="51">
        <v>10</v>
      </c>
      <c r="B20" s="29" t="s">
        <v>37</v>
      </c>
      <c r="C20" s="29" t="s">
        <v>16</v>
      </c>
      <c r="D20" s="28">
        <f>+E20+F20+G20</f>
        <v>60000</v>
      </c>
      <c r="E20" s="50">
        <v>20000</v>
      </c>
      <c r="F20" s="28">
        <v>20000</v>
      </c>
      <c r="G20" s="28">
        <v>20000</v>
      </c>
      <c r="H20" s="53" t="s">
        <v>29</v>
      </c>
      <c r="I20" s="94"/>
    </row>
    <row r="21" spans="1:9" ht="33" customHeight="1" thickBot="1">
      <c r="A21" s="57">
        <v>11</v>
      </c>
      <c r="B21" s="58" t="s">
        <v>35</v>
      </c>
      <c r="C21" s="58"/>
      <c r="D21" s="32">
        <f>+E21+F21+G21</f>
        <v>60000</v>
      </c>
      <c r="E21" s="32">
        <f>+E20</f>
        <v>20000</v>
      </c>
      <c r="F21" s="32">
        <f>+F20</f>
        <v>20000</v>
      </c>
      <c r="G21" s="32">
        <f>+G20</f>
        <v>20000</v>
      </c>
      <c r="H21" s="59" t="s">
        <v>87</v>
      </c>
      <c r="I21" s="94"/>
    </row>
    <row r="22" spans="1:9" ht="51" customHeight="1" thickBot="1">
      <c r="A22" s="112" t="s">
        <v>38</v>
      </c>
      <c r="B22" s="113"/>
      <c r="C22" s="113"/>
      <c r="D22" s="113"/>
      <c r="E22" s="113"/>
      <c r="F22" s="113"/>
      <c r="G22" s="113"/>
      <c r="H22" s="114"/>
      <c r="I22" s="94"/>
    </row>
    <row r="23" spans="1:9" ht="71.25" customHeight="1" thickBot="1">
      <c r="A23" s="51">
        <v>12</v>
      </c>
      <c r="B23" s="29" t="s">
        <v>39</v>
      </c>
      <c r="C23" s="29" t="s">
        <v>18</v>
      </c>
      <c r="D23" s="28">
        <f>+E23+F23+G23</f>
        <v>300000</v>
      </c>
      <c r="E23" s="28">
        <v>100000</v>
      </c>
      <c r="F23" s="28">
        <v>100000</v>
      </c>
      <c r="G23" s="28">
        <v>100000</v>
      </c>
      <c r="H23" s="53" t="s">
        <v>29</v>
      </c>
      <c r="I23" s="94"/>
    </row>
    <row r="24" spans="1:9" ht="158.25" customHeight="1" thickBot="1">
      <c r="A24" s="51">
        <v>13</v>
      </c>
      <c r="B24" s="29" t="s">
        <v>40</v>
      </c>
      <c r="C24" s="29" t="s">
        <v>14</v>
      </c>
      <c r="D24" s="28">
        <f aca="true" t="shared" si="1" ref="D24:D29">+E24+F24+G24</f>
        <v>132000</v>
      </c>
      <c r="E24" s="28">
        <v>44000</v>
      </c>
      <c r="F24" s="28">
        <v>44000</v>
      </c>
      <c r="G24" s="28">
        <v>44000</v>
      </c>
      <c r="H24" s="53" t="s">
        <v>29</v>
      </c>
      <c r="I24" s="94"/>
    </row>
    <row r="25" spans="1:9" ht="108" customHeight="1" thickBot="1">
      <c r="A25" s="51">
        <v>14</v>
      </c>
      <c r="B25" s="29" t="s">
        <v>41</v>
      </c>
      <c r="C25" s="29" t="s">
        <v>15</v>
      </c>
      <c r="D25" s="28">
        <f t="shared" si="1"/>
        <v>3000000</v>
      </c>
      <c r="E25" s="28">
        <v>1000000</v>
      </c>
      <c r="F25" s="28">
        <v>1000000</v>
      </c>
      <c r="G25" s="28">
        <v>1000000</v>
      </c>
      <c r="H25" s="53" t="s">
        <v>29</v>
      </c>
      <c r="I25" s="94"/>
    </row>
    <row r="26" spans="1:9" ht="84" customHeight="1" thickBot="1">
      <c r="A26" s="51">
        <v>15</v>
      </c>
      <c r="B26" s="29" t="s">
        <v>42</v>
      </c>
      <c r="C26" s="29" t="s">
        <v>14</v>
      </c>
      <c r="D26" s="28">
        <f t="shared" si="1"/>
        <v>150000</v>
      </c>
      <c r="E26" s="28">
        <v>50000</v>
      </c>
      <c r="F26" s="28">
        <v>50000</v>
      </c>
      <c r="G26" s="28">
        <v>50000</v>
      </c>
      <c r="H26" s="53" t="s">
        <v>29</v>
      </c>
      <c r="I26" s="94"/>
    </row>
    <row r="27" spans="1:9" ht="101.25" customHeight="1" thickBot="1">
      <c r="A27" s="51">
        <v>16</v>
      </c>
      <c r="B27" s="29" t="s">
        <v>94</v>
      </c>
      <c r="C27" s="29" t="s">
        <v>43</v>
      </c>
      <c r="D27" s="28">
        <f t="shared" si="1"/>
        <v>2730000</v>
      </c>
      <c r="E27" s="28">
        <v>930000</v>
      </c>
      <c r="F27" s="28">
        <v>900000</v>
      </c>
      <c r="G27" s="28">
        <v>900000</v>
      </c>
      <c r="H27" s="53" t="s">
        <v>29</v>
      </c>
      <c r="I27" s="94"/>
    </row>
    <row r="28" spans="1:10" s="13" customFormat="1" ht="143.25" customHeight="1" thickBot="1">
      <c r="A28" s="51">
        <v>17</v>
      </c>
      <c r="B28" s="29" t="s">
        <v>44</v>
      </c>
      <c r="C28" s="29" t="s">
        <v>45</v>
      </c>
      <c r="D28" s="28">
        <f t="shared" si="1"/>
        <v>2971280.91</v>
      </c>
      <c r="E28" s="50">
        <v>990426.97</v>
      </c>
      <c r="F28" s="28">
        <v>990426.97</v>
      </c>
      <c r="G28" s="28">
        <v>990426.97</v>
      </c>
      <c r="H28" s="60" t="s">
        <v>46</v>
      </c>
      <c r="I28" s="49"/>
      <c r="J28" s="47"/>
    </row>
    <row r="29" spans="1:10" ht="79.5" customHeight="1" thickBot="1">
      <c r="A29" s="51">
        <v>18</v>
      </c>
      <c r="B29" s="29" t="s">
        <v>47</v>
      </c>
      <c r="C29" s="29" t="s">
        <v>13</v>
      </c>
      <c r="D29" s="28">
        <f t="shared" si="1"/>
        <v>144000</v>
      </c>
      <c r="E29" s="50">
        <v>48000</v>
      </c>
      <c r="F29" s="28">
        <v>48000</v>
      </c>
      <c r="G29" s="28">
        <v>48000</v>
      </c>
      <c r="H29" s="61" t="s">
        <v>29</v>
      </c>
      <c r="I29" s="94"/>
      <c r="J29" s="47"/>
    </row>
    <row r="30" spans="1:9" ht="36" customHeight="1" thickBot="1">
      <c r="A30" s="57">
        <v>19</v>
      </c>
      <c r="B30" s="58" t="s">
        <v>35</v>
      </c>
      <c r="C30" s="58"/>
      <c r="D30" s="62">
        <f>SUM(D23:D29)</f>
        <v>9427280.91</v>
      </c>
      <c r="E30" s="62">
        <f>SUM(E23:E29)</f>
        <v>3162426.9699999997</v>
      </c>
      <c r="F30" s="62">
        <f>SUM(F23:F29)</f>
        <v>3132426.9699999997</v>
      </c>
      <c r="G30" s="62">
        <f>SUM(G23:G29)</f>
        <v>3132426.9699999997</v>
      </c>
      <c r="H30" s="59" t="s">
        <v>87</v>
      </c>
      <c r="I30" s="94"/>
    </row>
    <row r="31" spans="1:9" ht="51" customHeight="1" thickBot="1">
      <c r="A31" s="112" t="s">
        <v>48</v>
      </c>
      <c r="B31" s="113"/>
      <c r="C31" s="113"/>
      <c r="D31" s="113"/>
      <c r="E31" s="113"/>
      <c r="F31" s="113"/>
      <c r="G31" s="113"/>
      <c r="H31" s="114"/>
      <c r="I31" s="94"/>
    </row>
    <row r="32" spans="1:9" ht="73.5" customHeight="1" thickBot="1">
      <c r="A32" s="51">
        <v>20</v>
      </c>
      <c r="B32" s="29" t="s">
        <v>93</v>
      </c>
      <c r="C32" s="29" t="s">
        <v>7</v>
      </c>
      <c r="D32" s="28">
        <f>+E32+F32+G32</f>
        <v>30000</v>
      </c>
      <c r="E32" s="28">
        <v>10000</v>
      </c>
      <c r="F32" s="28">
        <v>10000</v>
      </c>
      <c r="G32" s="28">
        <v>10000</v>
      </c>
      <c r="H32" s="53" t="s">
        <v>29</v>
      </c>
      <c r="I32" s="94"/>
    </row>
    <row r="33" spans="1:9" ht="94.5" customHeight="1" thickBot="1">
      <c r="A33" s="51">
        <v>21</v>
      </c>
      <c r="B33" s="29" t="s">
        <v>49</v>
      </c>
      <c r="C33" s="29" t="s">
        <v>8</v>
      </c>
      <c r="D33" s="28">
        <f>+E33+F33+G33</f>
        <v>45000</v>
      </c>
      <c r="E33" s="28">
        <v>15000</v>
      </c>
      <c r="F33" s="28">
        <v>15000</v>
      </c>
      <c r="G33" s="28">
        <v>15000</v>
      </c>
      <c r="H33" s="53" t="s">
        <v>29</v>
      </c>
      <c r="I33" s="94"/>
    </row>
    <row r="34" spans="1:9" ht="86.25" customHeight="1" thickBot="1">
      <c r="A34" s="51">
        <v>22</v>
      </c>
      <c r="B34" s="29" t="s">
        <v>50</v>
      </c>
      <c r="C34" s="29" t="s">
        <v>8</v>
      </c>
      <c r="D34" s="28">
        <f>+E34+F34+G34</f>
        <v>45000</v>
      </c>
      <c r="E34" s="28">
        <v>15000</v>
      </c>
      <c r="F34" s="28">
        <v>15000</v>
      </c>
      <c r="G34" s="28">
        <v>15000</v>
      </c>
      <c r="H34" s="53" t="s">
        <v>29</v>
      </c>
      <c r="I34" s="94"/>
    </row>
    <row r="35" spans="1:9" ht="78.75" customHeight="1" thickBot="1">
      <c r="A35" s="51">
        <v>23</v>
      </c>
      <c r="B35" s="29" t="s">
        <v>51</v>
      </c>
      <c r="C35" s="29" t="s">
        <v>52</v>
      </c>
      <c r="D35" s="28">
        <f>+E35+F35+G35</f>
        <v>45000</v>
      </c>
      <c r="E35" s="50">
        <v>15000</v>
      </c>
      <c r="F35" s="28">
        <v>15000</v>
      </c>
      <c r="G35" s="28">
        <v>15000</v>
      </c>
      <c r="H35" s="53" t="s">
        <v>29</v>
      </c>
      <c r="I35" s="94"/>
    </row>
    <row r="36" spans="1:9" ht="22.5" customHeight="1" thickBot="1">
      <c r="A36" s="54">
        <v>24</v>
      </c>
      <c r="B36" s="41" t="s">
        <v>35</v>
      </c>
      <c r="C36" s="41"/>
      <c r="D36" s="42">
        <f>SUM(D32:D35)</f>
        <v>165000</v>
      </c>
      <c r="E36" s="42">
        <f>SUM(E32:E35)</f>
        <v>55000</v>
      </c>
      <c r="F36" s="42">
        <f>SUM(F32:F35)</f>
        <v>55000</v>
      </c>
      <c r="G36" s="42">
        <f>SUM(G32:G35)</f>
        <v>55000</v>
      </c>
      <c r="H36" s="56" t="s">
        <v>87</v>
      </c>
      <c r="I36" s="94"/>
    </row>
    <row r="37" spans="1:9" s="26" customFormat="1" ht="40.5" customHeight="1">
      <c r="A37" s="63"/>
      <c r="B37" s="35"/>
      <c r="C37" s="35"/>
      <c r="D37" s="36"/>
      <c r="E37" s="36"/>
      <c r="F37" s="36"/>
      <c r="G37" s="36"/>
      <c r="H37" s="64"/>
      <c r="I37" s="34"/>
    </row>
    <row r="38" spans="1:9" ht="30" customHeight="1" thickBot="1">
      <c r="A38" s="127" t="s">
        <v>19</v>
      </c>
      <c r="B38" s="128"/>
      <c r="C38" s="128"/>
      <c r="D38" s="128"/>
      <c r="E38" s="128"/>
      <c r="F38" s="128"/>
      <c r="G38" s="128"/>
      <c r="H38" s="129"/>
      <c r="I38" s="94"/>
    </row>
    <row r="39" spans="1:9" ht="77.25" customHeight="1" thickBot="1">
      <c r="A39" s="51">
        <v>25</v>
      </c>
      <c r="B39" s="29" t="s">
        <v>53</v>
      </c>
      <c r="C39" s="29" t="s">
        <v>12</v>
      </c>
      <c r="D39" s="28">
        <f aca="true" t="shared" si="2" ref="D39:D46">+E39+F39+G39</f>
        <v>45000</v>
      </c>
      <c r="E39" s="28">
        <v>15000</v>
      </c>
      <c r="F39" s="28">
        <v>15000</v>
      </c>
      <c r="G39" s="28">
        <v>15000</v>
      </c>
      <c r="H39" s="53" t="s">
        <v>29</v>
      </c>
      <c r="I39" s="94"/>
    </row>
    <row r="40" spans="1:9" ht="75" customHeight="1" thickBot="1">
      <c r="A40" s="51">
        <v>26</v>
      </c>
      <c r="B40" s="29" t="s">
        <v>95</v>
      </c>
      <c r="C40" s="29" t="s">
        <v>12</v>
      </c>
      <c r="D40" s="28">
        <f t="shared" si="2"/>
        <v>75000</v>
      </c>
      <c r="E40" s="28">
        <v>25000</v>
      </c>
      <c r="F40" s="28">
        <v>25000</v>
      </c>
      <c r="G40" s="28">
        <v>25000</v>
      </c>
      <c r="H40" s="53" t="s">
        <v>29</v>
      </c>
      <c r="I40" s="94"/>
    </row>
    <row r="41" spans="1:9" ht="122.25" customHeight="1" thickBot="1">
      <c r="A41" s="51">
        <v>27</v>
      </c>
      <c r="B41" s="29" t="s">
        <v>91</v>
      </c>
      <c r="C41" s="29" t="s">
        <v>11</v>
      </c>
      <c r="D41" s="28">
        <f t="shared" si="2"/>
        <v>60000</v>
      </c>
      <c r="E41" s="28">
        <v>20000</v>
      </c>
      <c r="F41" s="28">
        <v>20000</v>
      </c>
      <c r="G41" s="28">
        <v>20000</v>
      </c>
      <c r="H41" s="53" t="s">
        <v>29</v>
      </c>
      <c r="I41" s="94"/>
    </row>
    <row r="42" spans="1:9" ht="42.75" customHeight="1" thickBot="1">
      <c r="A42" s="51">
        <v>28</v>
      </c>
      <c r="B42" s="29" t="s">
        <v>54</v>
      </c>
      <c r="C42" s="29" t="s">
        <v>11</v>
      </c>
      <c r="D42" s="28">
        <f t="shared" si="2"/>
        <v>750000</v>
      </c>
      <c r="E42" s="28">
        <v>250000</v>
      </c>
      <c r="F42" s="28">
        <v>250000</v>
      </c>
      <c r="G42" s="28">
        <v>250000</v>
      </c>
      <c r="H42" s="53" t="s">
        <v>29</v>
      </c>
      <c r="I42" s="94"/>
    </row>
    <row r="43" spans="1:10" s="16" customFormat="1" ht="297.75" customHeight="1" thickBot="1">
      <c r="A43" s="65">
        <v>29</v>
      </c>
      <c r="B43" s="66" t="s">
        <v>88</v>
      </c>
      <c r="C43" s="66" t="s">
        <v>9</v>
      </c>
      <c r="D43" s="67">
        <f t="shared" si="2"/>
        <v>950000</v>
      </c>
      <c r="E43" s="67">
        <v>350000</v>
      </c>
      <c r="F43" s="67">
        <v>300000</v>
      </c>
      <c r="G43" s="67">
        <v>300000</v>
      </c>
      <c r="H43" s="53" t="s">
        <v>29</v>
      </c>
      <c r="I43" s="49"/>
      <c r="J43" s="47"/>
    </row>
    <row r="44" spans="1:9" ht="106.5" customHeight="1" thickBot="1">
      <c r="A44" s="65">
        <v>30</v>
      </c>
      <c r="B44" s="31" t="s">
        <v>55</v>
      </c>
      <c r="C44" s="31" t="s">
        <v>6</v>
      </c>
      <c r="D44" s="68">
        <f t="shared" si="2"/>
        <v>90000</v>
      </c>
      <c r="E44" s="68">
        <v>30000</v>
      </c>
      <c r="F44" s="68">
        <v>30000</v>
      </c>
      <c r="G44" s="68">
        <v>30000</v>
      </c>
      <c r="H44" s="53" t="s">
        <v>29</v>
      </c>
      <c r="I44" s="94"/>
    </row>
    <row r="45" spans="1:9" ht="42" customHeight="1" thickBot="1">
      <c r="A45" s="65">
        <v>31</v>
      </c>
      <c r="B45" s="29" t="s">
        <v>56</v>
      </c>
      <c r="C45" s="29" t="s">
        <v>8</v>
      </c>
      <c r="D45" s="28">
        <f t="shared" si="2"/>
        <v>90000</v>
      </c>
      <c r="E45" s="28">
        <v>30000</v>
      </c>
      <c r="F45" s="28">
        <v>30000</v>
      </c>
      <c r="G45" s="28">
        <v>30000</v>
      </c>
      <c r="H45" s="53" t="s">
        <v>29</v>
      </c>
      <c r="I45" s="94"/>
    </row>
    <row r="46" spans="1:10" ht="93.75" customHeight="1" thickBot="1">
      <c r="A46" s="51">
        <v>32</v>
      </c>
      <c r="B46" s="29" t="s">
        <v>57</v>
      </c>
      <c r="C46" s="29" t="s">
        <v>9</v>
      </c>
      <c r="D46" s="28">
        <f t="shared" si="2"/>
        <v>250000</v>
      </c>
      <c r="E46" s="50">
        <v>150000</v>
      </c>
      <c r="F46" s="28">
        <v>50000</v>
      </c>
      <c r="G46" s="28">
        <v>50000</v>
      </c>
      <c r="H46" s="53" t="s">
        <v>29</v>
      </c>
      <c r="I46" s="94"/>
      <c r="J46" s="47"/>
    </row>
    <row r="47" spans="1:10" s="16" customFormat="1" ht="162.75" customHeight="1" thickBot="1">
      <c r="A47" s="69">
        <v>33</v>
      </c>
      <c r="B47" s="29" t="s">
        <v>81</v>
      </c>
      <c r="C47" s="29" t="s">
        <v>82</v>
      </c>
      <c r="D47" s="28">
        <f>+E47+F47+G47</f>
        <v>75000</v>
      </c>
      <c r="E47" s="28">
        <v>25000</v>
      </c>
      <c r="F47" s="28">
        <v>25000</v>
      </c>
      <c r="G47" s="28">
        <v>25000</v>
      </c>
      <c r="H47" s="53" t="s">
        <v>29</v>
      </c>
      <c r="I47" s="49"/>
      <c r="J47" s="47"/>
    </row>
    <row r="48" spans="1:9" s="16" customFormat="1" ht="29.25" customHeight="1" thickBot="1">
      <c r="A48" s="70">
        <v>34</v>
      </c>
      <c r="B48" s="58" t="s">
        <v>35</v>
      </c>
      <c r="C48" s="58"/>
      <c r="D48" s="62">
        <f>SUM(D39:D47)</f>
        <v>2385000</v>
      </c>
      <c r="E48" s="62">
        <f>SUM(E39:E47)</f>
        <v>895000</v>
      </c>
      <c r="F48" s="62">
        <f>SUM(F39:F47)</f>
        <v>745000</v>
      </c>
      <c r="G48" s="62">
        <f>SUM(G39:G47)</f>
        <v>745000</v>
      </c>
      <c r="H48" s="59" t="s">
        <v>87</v>
      </c>
      <c r="I48" s="15"/>
    </row>
    <row r="49" spans="1:9" ht="48" customHeight="1" thickBot="1">
      <c r="A49" s="119" t="s">
        <v>58</v>
      </c>
      <c r="B49" s="120"/>
      <c r="C49" s="120"/>
      <c r="D49" s="120"/>
      <c r="E49" s="120"/>
      <c r="F49" s="120"/>
      <c r="G49" s="120"/>
      <c r="H49" s="121"/>
      <c r="I49" s="94"/>
    </row>
    <row r="50" spans="1:9" ht="226.5" customHeight="1" thickBot="1">
      <c r="A50" s="65">
        <v>35</v>
      </c>
      <c r="B50" s="66" t="s">
        <v>111</v>
      </c>
      <c r="C50" s="66" t="s">
        <v>59</v>
      </c>
      <c r="D50" s="67">
        <f>+E50+F50+G50</f>
        <v>140000</v>
      </c>
      <c r="E50" s="67">
        <v>120000</v>
      </c>
      <c r="F50" s="67">
        <v>10000</v>
      </c>
      <c r="G50" s="67">
        <v>10000</v>
      </c>
      <c r="H50" s="71" t="s">
        <v>29</v>
      </c>
      <c r="I50" s="94"/>
    </row>
    <row r="51" spans="1:9" ht="45.75" customHeight="1" thickBot="1">
      <c r="A51" s="51">
        <v>36</v>
      </c>
      <c r="B51" s="29" t="s">
        <v>60</v>
      </c>
      <c r="C51" s="29" t="s">
        <v>59</v>
      </c>
      <c r="D51" s="28">
        <f>+E51+F51+G51</f>
        <v>30000</v>
      </c>
      <c r="E51" s="50">
        <v>10000</v>
      </c>
      <c r="F51" s="28">
        <v>10000</v>
      </c>
      <c r="G51" s="28">
        <v>10000</v>
      </c>
      <c r="H51" s="53" t="s">
        <v>29</v>
      </c>
      <c r="I51" s="94"/>
    </row>
    <row r="52" spans="1:9" ht="73.5" customHeight="1" thickBot="1">
      <c r="A52" s="51">
        <v>37</v>
      </c>
      <c r="B52" s="29" t="s">
        <v>61</v>
      </c>
      <c r="C52" s="29" t="s">
        <v>59</v>
      </c>
      <c r="D52" s="28">
        <f>+E52+F52+G52</f>
        <v>30000</v>
      </c>
      <c r="E52" s="50">
        <v>10000</v>
      </c>
      <c r="F52" s="28">
        <v>10000</v>
      </c>
      <c r="G52" s="28">
        <v>10000</v>
      </c>
      <c r="H52" s="53" t="s">
        <v>29</v>
      </c>
      <c r="I52" s="94"/>
    </row>
    <row r="53" spans="1:9" s="1" customFormat="1" ht="33.75" customHeight="1" thickBot="1">
      <c r="A53" s="54">
        <v>38</v>
      </c>
      <c r="B53" s="41" t="s">
        <v>35</v>
      </c>
      <c r="C53" s="41"/>
      <c r="D53" s="42">
        <f>SUM(D50:D52)</f>
        <v>200000</v>
      </c>
      <c r="E53" s="45">
        <f>SUM(E50:E52)</f>
        <v>140000</v>
      </c>
      <c r="F53" s="42">
        <f>SUM(F50:F52)</f>
        <v>30000</v>
      </c>
      <c r="G53" s="42">
        <f>SUM(G50:G52)</f>
        <v>30000</v>
      </c>
      <c r="H53" s="56" t="s">
        <v>87</v>
      </c>
      <c r="I53" s="33"/>
    </row>
    <row r="54" spans="1:9" s="91" customFormat="1" ht="41.25" customHeight="1">
      <c r="A54" s="89"/>
      <c r="B54" s="118" t="s">
        <v>99</v>
      </c>
      <c r="C54" s="118"/>
      <c r="D54" s="118"/>
      <c r="E54" s="118"/>
      <c r="F54" s="118"/>
      <c r="G54" s="118"/>
      <c r="H54" s="118"/>
      <c r="I54" s="90"/>
    </row>
    <row r="55" spans="1:10" s="91" customFormat="1" ht="75.75" customHeight="1">
      <c r="A55" s="102">
        <v>39</v>
      </c>
      <c r="B55" s="85" t="s">
        <v>114</v>
      </c>
      <c r="C55" s="92"/>
      <c r="D55" s="82">
        <f>+E55+F55+G55</f>
        <v>50089797.6</v>
      </c>
      <c r="E55" s="82">
        <v>50089797.6</v>
      </c>
      <c r="F55" s="82">
        <v>0</v>
      </c>
      <c r="G55" s="82">
        <v>0</v>
      </c>
      <c r="H55" s="100" t="s">
        <v>115</v>
      </c>
      <c r="I55" s="98"/>
      <c r="J55" s="101"/>
    </row>
    <row r="56" spans="1:9" s="91" customFormat="1" ht="75.75" customHeight="1">
      <c r="A56" s="102">
        <v>40</v>
      </c>
      <c r="B56" s="85" t="s">
        <v>112</v>
      </c>
      <c r="C56" s="92"/>
      <c r="D56" s="82">
        <f aca="true" t="shared" si="3" ref="D56:D62">+E56+F56+G56</f>
        <v>1560000</v>
      </c>
      <c r="E56" s="82">
        <v>520000</v>
      </c>
      <c r="F56" s="82">
        <v>520000</v>
      </c>
      <c r="G56" s="82">
        <v>520000</v>
      </c>
      <c r="H56" s="83" t="s">
        <v>29</v>
      </c>
      <c r="I56" s="94"/>
    </row>
    <row r="57" spans="1:10" ht="84.75" customHeight="1">
      <c r="A57" s="80">
        <v>41</v>
      </c>
      <c r="B57" s="81" t="s">
        <v>113</v>
      </c>
      <c r="C57" s="93" t="s">
        <v>4</v>
      </c>
      <c r="D57" s="86">
        <f t="shared" si="3"/>
        <v>615000</v>
      </c>
      <c r="E57" s="82">
        <v>205000</v>
      </c>
      <c r="F57" s="82">
        <v>205000</v>
      </c>
      <c r="G57" s="82">
        <v>205000</v>
      </c>
      <c r="H57" s="83" t="s">
        <v>29</v>
      </c>
      <c r="I57" s="94"/>
      <c r="J57" s="47"/>
    </row>
    <row r="58" spans="1:45" s="88" customFormat="1" ht="50.25" thickBot="1">
      <c r="A58" s="84">
        <v>42</v>
      </c>
      <c r="B58" s="85" t="s">
        <v>106</v>
      </c>
      <c r="C58" s="85"/>
      <c r="D58" s="28">
        <f t="shared" si="3"/>
        <v>45000</v>
      </c>
      <c r="E58" s="86">
        <v>15000</v>
      </c>
      <c r="F58" s="86">
        <v>15000</v>
      </c>
      <c r="G58" s="86">
        <v>15000</v>
      </c>
      <c r="H58" s="87" t="s">
        <v>29</v>
      </c>
      <c r="I58" s="49"/>
      <c r="J58" s="95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10" s="16" customFormat="1" ht="106.5" customHeight="1" thickBot="1">
      <c r="A59" s="51">
        <v>43</v>
      </c>
      <c r="B59" s="29" t="s">
        <v>107</v>
      </c>
      <c r="C59" s="29" t="s">
        <v>3</v>
      </c>
      <c r="D59" s="28">
        <f t="shared" si="3"/>
        <v>240000</v>
      </c>
      <c r="E59" s="28">
        <v>80000</v>
      </c>
      <c r="F59" s="28">
        <v>80000</v>
      </c>
      <c r="G59" s="28">
        <v>80000</v>
      </c>
      <c r="H59" s="53" t="s">
        <v>29</v>
      </c>
      <c r="I59" s="49"/>
      <c r="J59" s="47"/>
    </row>
    <row r="60" spans="1:10" s="16" customFormat="1" ht="91.5" customHeight="1" thickBot="1">
      <c r="A60" s="51">
        <v>44</v>
      </c>
      <c r="B60" s="29" t="s">
        <v>108</v>
      </c>
      <c r="C60" s="29"/>
      <c r="D60" s="28">
        <f t="shared" si="3"/>
        <v>110000</v>
      </c>
      <c r="E60" s="28">
        <v>50000</v>
      </c>
      <c r="F60" s="28">
        <v>30000</v>
      </c>
      <c r="G60" s="28">
        <v>30000</v>
      </c>
      <c r="H60" s="53" t="s">
        <v>29</v>
      </c>
      <c r="I60" s="94"/>
      <c r="J60" s="47"/>
    </row>
    <row r="61" spans="1:10" ht="81.75" customHeight="1" thickBot="1">
      <c r="A61" s="51">
        <v>45</v>
      </c>
      <c r="B61" s="29" t="s">
        <v>109</v>
      </c>
      <c r="C61" s="29" t="s">
        <v>4</v>
      </c>
      <c r="D61" s="28">
        <f t="shared" si="3"/>
        <v>530000</v>
      </c>
      <c r="E61" s="28">
        <v>230000</v>
      </c>
      <c r="F61" s="28">
        <v>150000</v>
      </c>
      <c r="G61" s="28">
        <v>150000</v>
      </c>
      <c r="H61" s="53" t="s">
        <v>29</v>
      </c>
      <c r="I61" s="94"/>
      <c r="J61" s="47"/>
    </row>
    <row r="62" spans="1:9" s="16" customFormat="1" ht="98.25" customHeight="1" thickBot="1">
      <c r="A62" s="51">
        <v>46</v>
      </c>
      <c r="B62" s="29" t="s">
        <v>96</v>
      </c>
      <c r="C62" s="29" t="s">
        <v>12</v>
      </c>
      <c r="D62" s="28">
        <f t="shared" si="3"/>
        <v>6000</v>
      </c>
      <c r="E62" s="28">
        <v>2000</v>
      </c>
      <c r="F62" s="28">
        <v>2000</v>
      </c>
      <c r="G62" s="28">
        <v>2000</v>
      </c>
      <c r="H62" s="53" t="s">
        <v>29</v>
      </c>
      <c r="I62" s="49"/>
    </row>
    <row r="63" spans="1:9" s="38" customFormat="1" ht="36" customHeight="1" thickBot="1">
      <c r="A63" s="54">
        <v>47</v>
      </c>
      <c r="B63" s="41" t="s">
        <v>35</v>
      </c>
      <c r="C63" s="41"/>
      <c r="D63" s="42">
        <f>SUM(D55:D62)</f>
        <v>53195797.6</v>
      </c>
      <c r="E63" s="42">
        <f>SUM(E55:E62)</f>
        <v>51191797.6</v>
      </c>
      <c r="F63" s="42">
        <f>SUM(F55:F62)</f>
        <v>1002000</v>
      </c>
      <c r="G63" s="42">
        <f>SUM(G55:G62)</f>
        <v>1002000</v>
      </c>
      <c r="H63" s="56" t="s">
        <v>87</v>
      </c>
      <c r="I63" s="37"/>
    </row>
    <row r="64" spans="1:9" s="40" customFormat="1" ht="36" customHeight="1">
      <c r="A64" s="63"/>
      <c r="B64" s="35"/>
      <c r="C64" s="35"/>
      <c r="D64" s="36"/>
      <c r="E64" s="36"/>
      <c r="F64" s="36"/>
      <c r="G64" s="36"/>
      <c r="H64" s="64"/>
      <c r="I64" s="39"/>
    </row>
    <row r="65" spans="1:9" s="40" customFormat="1" ht="36" customHeight="1">
      <c r="A65" s="63"/>
      <c r="B65" s="35"/>
      <c r="C65" s="35"/>
      <c r="D65" s="36"/>
      <c r="E65" s="36"/>
      <c r="F65" s="36"/>
      <c r="G65" s="36"/>
      <c r="H65" s="64"/>
      <c r="I65" s="39"/>
    </row>
    <row r="66" spans="1:9" ht="25.5" customHeight="1" thickBot="1">
      <c r="A66" s="130" t="s">
        <v>62</v>
      </c>
      <c r="B66" s="131"/>
      <c r="C66" s="131"/>
      <c r="D66" s="131"/>
      <c r="E66" s="131"/>
      <c r="F66" s="131"/>
      <c r="G66" s="131"/>
      <c r="H66" s="132"/>
      <c r="I66" s="94"/>
    </row>
    <row r="67" spans="1:45" s="48" customFormat="1" ht="115.5" customHeight="1" thickBot="1">
      <c r="A67" s="51">
        <v>48</v>
      </c>
      <c r="B67" s="29" t="s">
        <v>110</v>
      </c>
      <c r="C67" s="29" t="s">
        <v>63</v>
      </c>
      <c r="D67" s="28">
        <f>+E67+F67+G67</f>
        <v>150000</v>
      </c>
      <c r="E67" s="28">
        <v>50000</v>
      </c>
      <c r="F67" s="28">
        <v>50000</v>
      </c>
      <c r="G67" s="28">
        <v>50000</v>
      </c>
      <c r="H67" s="53" t="s">
        <v>29</v>
      </c>
      <c r="I67" s="78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</row>
    <row r="68" spans="1:9" ht="197.25" customHeight="1" thickBot="1">
      <c r="A68" s="51">
        <v>49</v>
      </c>
      <c r="B68" s="29" t="s">
        <v>64</v>
      </c>
      <c r="C68" s="29" t="s">
        <v>2</v>
      </c>
      <c r="D68" s="28">
        <f>+E68+F68+G68</f>
        <v>90000</v>
      </c>
      <c r="E68" s="28">
        <v>30000</v>
      </c>
      <c r="F68" s="28">
        <v>30000</v>
      </c>
      <c r="G68" s="28">
        <v>30000</v>
      </c>
      <c r="H68" s="53" t="s">
        <v>29</v>
      </c>
      <c r="I68" s="94"/>
    </row>
    <row r="69" spans="1:9" ht="110.25" customHeight="1" thickBot="1">
      <c r="A69" s="51">
        <v>50</v>
      </c>
      <c r="B69" s="29" t="s">
        <v>65</v>
      </c>
      <c r="C69" s="29" t="s">
        <v>1</v>
      </c>
      <c r="D69" s="28">
        <f>+E69+F69+G69</f>
        <v>15000</v>
      </c>
      <c r="E69" s="28">
        <v>5000</v>
      </c>
      <c r="F69" s="28">
        <v>5000</v>
      </c>
      <c r="G69" s="28">
        <v>5000</v>
      </c>
      <c r="H69" s="53" t="s">
        <v>29</v>
      </c>
      <c r="I69" s="94"/>
    </row>
    <row r="70" spans="1:9" ht="118.5" customHeight="1" thickBot="1">
      <c r="A70" s="51">
        <v>51</v>
      </c>
      <c r="B70" s="29" t="s">
        <v>66</v>
      </c>
      <c r="C70" s="29" t="s">
        <v>1</v>
      </c>
      <c r="D70" s="28">
        <f>+E70+F70+G70</f>
        <v>150000</v>
      </c>
      <c r="E70" s="28">
        <v>50000</v>
      </c>
      <c r="F70" s="28">
        <v>50000</v>
      </c>
      <c r="G70" s="28">
        <v>50000</v>
      </c>
      <c r="H70" s="53" t="s">
        <v>29</v>
      </c>
      <c r="I70" s="94"/>
    </row>
    <row r="71" spans="1:9" s="1" customFormat="1" ht="25.5" customHeight="1" thickBot="1">
      <c r="A71" s="54">
        <v>52</v>
      </c>
      <c r="B71" s="41" t="s">
        <v>35</v>
      </c>
      <c r="C71" s="41"/>
      <c r="D71" s="42">
        <f>SUM(D67:D70)</f>
        <v>405000</v>
      </c>
      <c r="E71" s="42">
        <f>SUM(E67:E70)</f>
        <v>135000</v>
      </c>
      <c r="F71" s="42">
        <f>SUM(F67:F70)</f>
        <v>135000</v>
      </c>
      <c r="G71" s="42">
        <f>SUM(G67:G70)</f>
        <v>135000</v>
      </c>
      <c r="H71" s="56" t="s">
        <v>87</v>
      </c>
      <c r="I71" s="33"/>
    </row>
    <row r="72" spans="1:9" ht="25.5" customHeight="1">
      <c r="A72" s="72"/>
      <c r="B72" s="43"/>
      <c r="C72" s="43"/>
      <c r="D72" s="44"/>
      <c r="E72" s="44"/>
      <c r="F72" s="44"/>
      <c r="G72" s="44"/>
      <c r="H72" s="73"/>
      <c r="I72" s="94"/>
    </row>
    <row r="73" spans="1:9" ht="30.75" customHeight="1">
      <c r="A73" s="103" t="s">
        <v>67</v>
      </c>
      <c r="B73" s="103"/>
      <c r="C73" s="103"/>
      <c r="D73" s="103"/>
      <c r="E73" s="103"/>
      <c r="F73" s="103"/>
      <c r="G73" s="103"/>
      <c r="H73" s="103"/>
      <c r="I73" s="94"/>
    </row>
    <row r="74" spans="1:9" ht="36" customHeight="1" thickBot="1">
      <c r="A74" s="115" t="s">
        <v>68</v>
      </c>
      <c r="B74" s="116"/>
      <c r="C74" s="116"/>
      <c r="D74" s="116"/>
      <c r="E74" s="116"/>
      <c r="F74" s="116"/>
      <c r="G74" s="116"/>
      <c r="H74" s="117"/>
      <c r="I74" s="94"/>
    </row>
    <row r="75" spans="1:9" ht="74.25" customHeight="1" thickBot="1">
      <c r="A75" s="51">
        <v>53</v>
      </c>
      <c r="B75" s="29" t="s">
        <v>69</v>
      </c>
      <c r="C75" s="29" t="s">
        <v>17</v>
      </c>
      <c r="D75" s="28">
        <f>+E75+F75+G75</f>
        <v>49638049.25</v>
      </c>
      <c r="E75" s="28">
        <v>18009886.46</v>
      </c>
      <c r="F75" s="28">
        <v>15728159.01</v>
      </c>
      <c r="G75" s="28">
        <v>15900003.78</v>
      </c>
      <c r="H75" s="53" t="s">
        <v>29</v>
      </c>
      <c r="I75" s="94"/>
    </row>
    <row r="76" spans="1:9" ht="72" customHeight="1" thickBot="1">
      <c r="A76" s="51">
        <v>54</v>
      </c>
      <c r="B76" s="29" t="s">
        <v>70</v>
      </c>
      <c r="C76" s="29" t="s">
        <v>5</v>
      </c>
      <c r="D76" s="28">
        <f>+E76+F76+G76</f>
        <v>64439980.57000001</v>
      </c>
      <c r="E76" s="28">
        <v>22867832.27</v>
      </c>
      <c r="F76" s="28">
        <v>20617314.43</v>
      </c>
      <c r="G76" s="28">
        <v>20954833.87</v>
      </c>
      <c r="H76" s="61" t="s">
        <v>92</v>
      </c>
      <c r="I76" s="17"/>
    </row>
    <row r="77" spans="1:9" ht="56.25" customHeight="1" thickBot="1">
      <c r="A77" s="51">
        <v>55</v>
      </c>
      <c r="B77" s="29" t="s">
        <v>71</v>
      </c>
      <c r="C77" s="29" t="s">
        <v>72</v>
      </c>
      <c r="D77" s="28">
        <f>+E77+F77+G77</f>
        <v>48082096.230000004</v>
      </c>
      <c r="E77" s="28">
        <v>18376582.03</v>
      </c>
      <c r="F77" s="28">
        <v>14609649.6</v>
      </c>
      <c r="G77" s="28">
        <v>15095864.6</v>
      </c>
      <c r="H77" s="53" t="s">
        <v>29</v>
      </c>
      <c r="I77" s="17"/>
    </row>
    <row r="78" spans="1:9" ht="59.25" customHeight="1" thickBot="1">
      <c r="A78" s="65">
        <v>56</v>
      </c>
      <c r="B78" s="74" t="s">
        <v>73</v>
      </c>
      <c r="C78" s="75" t="s">
        <v>74</v>
      </c>
      <c r="D78" s="28">
        <f>+E78+F78+G78</f>
        <v>47549015.050000004</v>
      </c>
      <c r="E78" s="28">
        <v>17110977.55</v>
      </c>
      <c r="F78" s="28">
        <v>15001299.26</v>
      </c>
      <c r="G78" s="28">
        <v>15436738.24</v>
      </c>
      <c r="H78" s="53" t="s">
        <v>29</v>
      </c>
      <c r="I78" s="17"/>
    </row>
    <row r="79" spans="1:10" ht="23.25" customHeight="1" thickBot="1">
      <c r="A79" s="57">
        <v>57</v>
      </c>
      <c r="B79" s="41" t="s">
        <v>35</v>
      </c>
      <c r="C79" s="76"/>
      <c r="D79" s="32">
        <f>+E79+F79+G79</f>
        <v>209709141.10000002</v>
      </c>
      <c r="E79" s="32">
        <f>SUM(E75:E78)</f>
        <v>76365278.31</v>
      </c>
      <c r="F79" s="32">
        <f>SUM(F75:F78)</f>
        <v>65956422.3</v>
      </c>
      <c r="G79" s="32">
        <f>SUM(G75:G78)</f>
        <v>67387440.49</v>
      </c>
      <c r="H79" s="77" t="s">
        <v>87</v>
      </c>
      <c r="I79" s="17"/>
      <c r="J79" s="47"/>
    </row>
    <row r="80" spans="1:9" ht="50.25" customHeight="1" thickBot="1">
      <c r="A80" s="122" t="s">
        <v>75</v>
      </c>
      <c r="B80" s="123"/>
      <c r="C80" s="123"/>
      <c r="D80" s="123"/>
      <c r="E80" s="123"/>
      <c r="F80" s="123"/>
      <c r="G80" s="123"/>
      <c r="H80" s="124"/>
      <c r="I80" s="94"/>
    </row>
    <row r="81" spans="1:9" ht="112.5" customHeight="1" thickBot="1">
      <c r="A81" s="51">
        <v>58</v>
      </c>
      <c r="B81" s="29" t="s">
        <v>84</v>
      </c>
      <c r="C81" s="29" t="s">
        <v>76</v>
      </c>
      <c r="D81" s="28">
        <f aca="true" t="shared" si="4" ref="D81:D88">+E81+F81+G81</f>
        <v>270000</v>
      </c>
      <c r="E81" s="28">
        <v>90000</v>
      </c>
      <c r="F81" s="28">
        <v>90000</v>
      </c>
      <c r="G81" s="28">
        <v>90000</v>
      </c>
      <c r="H81" s="53" t="s">
        <v>29</v>
      </c>
      <c r="I81" s="94"/>
    </row>
    <row r="82" spans="1:9" ht="227.25" customHeight="1" thickBot="1">
      <c r="A82" s="51">
        <v>59</v>
      </c>
      <c r="B82" s="29" t="s">
        <v>77</v>
      </c>
      <c r="C82" s="29" t="s">
        <v>0</v>
      </c>
      <c r="D82" s="28">
        <f t="shared" si="4"/>
        <v>93000</v>
      </c>
      <c r="E82" s="28">
        <v>31000</v>
      </c>
      <c r="F82" s="28">
        <v>31000</v>
      </c>
      <c r="G82" s="28">
        <v>31000</v>
      </c>
      <c r="H82" s="53" t="s">
        <v>29</v>
      </c>
      <c r="I82" s="94"/>
    </row>
    <row r="83" spans="1:10" ht="137.25" customHeight="1" thickBot="1">
      <c r="A83" s="51">
        <v>60</v>
      </c>
      <c r="B83" s="29" t="s">
        <v>98</v>
      </c>
      <c r="C83" s="29" t="s">
        <v>0</v>
      </c>
      <c r="D83" s="28">
        <f t="shared" si="4"/>
        <v>30000</v>
      </c>
      <c r="E83" s="28">
        <v>10000</v>
      </c>
      <c r="F83" s="28">
        <v>10000</v>
      </c>
      <c r="G83" s="28">
        <v>10000</v>
      </c>
      <c r="H83" s="53" t="s">
        <v>29</v>
      </c>
      <c r="I83" s="94"/>
      <c r="J83" s="21"/>
    </row>
    <row r="84" spans="1:10" ht="102.75" customHeight="1" thickBot="1">
      <c r="A84" s="51">
        <v>61</v>
      </c>
      <c r="B84" s="29" t="s">
        <v>100</v>
      </c>
      <c r="C84" s="29" t="s">
        <v>0</v>
      </c>
      <c r="D84" s="28">
        <f t="shared" si="4"/>
        <v>24000</v>
      </c>
      <c r="E84" s="28">
        <v>8000</v>
      </c>
      <c r="F84" s="28">
        <v>8000</v>
      </c>
      <c r="G84" s="28">
        <v>8000</v>
      </c>
      <c r="H84" s="53" t="s">
        <v>29</v>
      </c>
      <c r="I84" s="94"/>
      <c r="J84" s="21"/>
    </row>
    <row r="85" spans="1:11" ht="42.75" customHeight="1" thickBot="1">
      <c r="A85" s="9">
        <v>62</v>
      </c>
      <c r="B85" s="14" t="s">
        <v>35</v>
      </c>
      <c r="C85" s="14"/>
      <c r="D85" s="24">
        <f t="shared" si="4"/>
        <v>417000</v>
      </c>
      <c r="E85" s="32">
        <f>SUM(E81:E84)</f>
        <v>139000</v>
      </c>
      <c r="F85" s="11">
        <f>SUM(F81:F84)</f>
        <v>139000</v>
      </c>
      <c r="G85" s="11">
        <f>SUM(G81:G84)</f>
        <v>139000</v>
      </c>
      <c r="H85" s="12" t="s">
        <v>87</v>
      </c>
      <c r="I85" s="94"/>
      <c r="J85" s="2"/>
      <c r="K85" s="21"/>
    </row>
    <row r="86" spans="1:11" ht="42.75" customHeight="1" thickBot="1">
      <c r="A86" s="10">
        <v>63</v>
      </c>
      <c r="B86" s="14" t="s">
        <v>78</v>
      </c>
      <c r="C86" s="14"/>
      <c r="D86" s="11">
        <f t="shared" si="4"/>
        <v>280041219.60999995</v>
      </c>
      <c r="E86" s="11">
        <f>+E18+E21+E30+E36+E48+E53+E63+E71+E79+E85</f>
        <v>133462502.88</v>
      </c>
      <c r="F86" s="11">
        <f>+F18+F21+F30+F36+F48+F53+F63+F71+F79+F85</f>
        <v>72573849.27</v>
      </c>
      <c r="G86" s="11">
        <f>+G18+G21+G30+G36+G48+G53+G63+G71+G79+G85</f>
        <v>74004867.46</v>
      </c>
      <c r="H86" s="19" t="s">
        <v>87</v>
      </c>
      <c r="I86" s="94"/>
      <c r="J86" s="2"/>
      <c r="K86" s="21"/>
    </row>
    <row r="87" spans="1:11" ht="42.75" customHeight="1" thickBot="1">
      <c r="A87" s="10">
        <v>64</v>
      </c>
      <c r="B87" s="14" t="s">
        <v>116</v>
      </c>
      <c r="C87" s="14"/>
      <c r="D87" s="11">
        <f>E87</f>
        <v>48086205.7</v>
      </c>
      <c r="E87" s="11">
        <v>48086205.7</v>
      </c>
      <c r="F87" s="11">
        <v>0</v>
      </c>
      <c r="G87" s="11">
        <v>0</v>
      </c>
      <c r="H87" s="19"/>
      <c r="I87" s="99"/>
      <c r="J87" s="2"/>
      <c r="K87" s="21"/>
    </row>
    <row r="88" spans="1:11" ht="40.5" customHeight="1" thickBot="1">
      <c r="A88" s="10">
        <v>65</v>
      </c>
      <c r="B88" s="14" t="s">
        <v>79</v>
      </c>
      <c r="C88" s="14"/>
      <c r="D88" s="46">
        <f t="shared" si="4"/>
        <v>32432468.759999998</v>
      </c>
      <c r="E88" s="46">
        <f>+E28+8818600+1001795.95</f>
        <v>10810822.92</v>
      </c>
      <c r="F88" s="46">
        <f>+F28+8818600+1001795.95</f>
        <v>10810822.92</v>
      </c>
      <c r="G88" s="46">
        <f>+G28+8818600+1001795.95</f>
        <v>10810822.92</v>
      </c>
      <c r="H88" s="19" t="s">
        <v>87</v>
      </c>
      <c r="I88" s="17"/>
      <c r="J88" s="21"/>
      <c r="K88" s="97"/>
    </row>
    <row r="89" spans="1:9" ht="27" customHeight="1" thickBot="1">
      <c r="A89" s="27">
        <v>66</v>
      </c>
      <c r="B89" s="18" t="s">
        <v>80</v>
      </c>
      <c r="C89" s="18"/>
      <c r="D89" s="11">
        <f>+D86-D88-D87</f>
        <v>199522545.14999998</v>
      </c>
      <c r="E89" s="11">
        <f>+E86-E88-E87</f>
        <v>74565474.25999999</v>
      </c>
      <c r="F89" s="11">
        <f>+F86-F88</f>
        <v>61763026.349999994</v>
      </c>
      <c r="G89" s="11">
        <f>+G86-G88</f>
        <v>63194044.53999999</v>
      </c>
      <c r="H89" s="19" t="s">
        <v>87</v>
      </c>
      <c r="I89" s="94"/>
    </row>
    <row r="90" spans="1:9" ht="18.75">
      <c r="A90" s="25"/>
      <c r="B90" s="26"/>
      <c r="D90" s="21"/>
      <c r="E90" s="21"/>
      <c r="F90" s="21"/>
      <c r="G90" s="21"/>
      <c r="I90" s="94"/>
    </row>
    <row r="91" spans="1:7" ht="18.75">
      <c r="A91" s="20"/>
      <c r="D91" s="21"/>
      <c r="E91" s="21"/>
      <c r="F91" s="21"/>
      <c r="G91" s="21"/>
    </row>
    <row r="92" spans="2:5" ht="18.75" customHeight="1">
      <c r="B92" s="23"/>
      <c r="C92" s="23"/>
      <c r="D92" s="21"/>
      <c r="E92" s="30"/>
    </row>
    <row r="93" spans="2:7" ht="18.75" customHeight="1">
      <c r="B93" s="23"/>
      <c r="C93" s="23"/>
      <c r="D93" s="21"/>
      <c r="E93" s="30"/>
      <c r="F93" s="21"/>
      <c r="G93" s="21"/>
    </row>
    <row r="94" spans="2:5" ht="18.75" customHeight="1">
      <c r="B94" s="2"/>
      <c r="E94" s="30"/>
    </row>
    <row r="95" spans="2:5" ht="18.75">
      <c r="B95" s="2"/>
      <c r="E95" s="30"/>
    </row>
    <row r="96" spans="2:11" ht="18.75">
      <c r="B96" s="2"/>
      <c r="E96" s="21"/>
      <c r="K96" s="21"/>
    </row>
    <row r="97" spans="2:11" ht="18.75">
      <c r="B97" s="2"/>
      <c r="E97" s="21"/>
      <c r="K97" s="21"/>
    </row>
    <row r="98" spans="2:11" ht="25.5" customHeight="1">
      <c r="B98" s="2"/>
      <c r="E98" s="30"/>
      <c r="K98" s="21"/>
    </row>
    <row r="99" spans="2:11" ht="18.75">
      <c r="B99" s="2"/>
      <c r="E99" s="21"/>
      <c r="F99" s="2"/>
      <c r="K99" s="21"/>
    </row>
  </sheetData>
  <sheetProtection/>
  <mergeCells count="17">
    <mergeCell ref="A74:H74"/>
    <mergeCell ref="B54:H54"/>
    <mergeCell ref="A49:H49"/>
    <mergeCell ref="A80:H80"/>
    <mergeCell ref="A2:H2"/>
    <mergeCell ref="A3:H3"/>
    <mergeCell ref="A4:H4"/>
    <mergeCell ref="A31:H31"/>
    <mergeCell ref="A38:H38"/>
    <mergeCell ref="A66:H66"/>
    <mergeCell ref="A73:H73"/>
    <mergeCell ref="I4:I5"/>
    <mergeCell ref="A5:H5"/>
    <mergeCell ref="A8:H8"/>
    <mergeCell ref="A9:H9"/>
    <mergeCell ref="A19:H19"/>
    <mergeCell ref="A22:H2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ДНС</cp:lastModifiedBy>
  <cp:lastPrinted>2021-09-29T13:05:45Z</cp:lastPrinted>
  <dcterms:created xsi:type="dcterms:W3CDTF">1996-10-08T23:32:33Z</dcterms:created>
  <dcterms:modified xsi:type="dcterms:W3CDTF">2021-11-11T13:45:35Z</dcterms:modified>
  <cp:category/>
  <cp:version/>
  <cp:contentType/>
  <cp:contentStatus/>
</cp:coreProperties>
</file>