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9720" windowHeight="7200" tabRatio="788" activeTab="0"/>
  </bookViews>
  <sheets>
    <sheet name="доходы" sheetId="1" r:id="rId1"/>
  </sheets>
  <definedNames>
    <definedName name="_xlnm.Print_Area" localSheetId="0">'доходы'!$A$1:$E$50</definedName>
  </definedNames>
  <calcPr fullCalcOnLoad="1"/>
</workbook>
</file>

<file path=xl/sharedStrings.xml><?xml version="1.0" encoding="utf-8"?>
<sst xmlns="http://schemas.openxmlformats.org/spreadsheetml/2006/main" count="85" uniqueCount="85">
  <si>
    <t>Наименование</t>
  </si>
  <si>
    <t>Код доходов</t>
  </si>
  <si>
    <t>НАЛОГИ НА ПРИБЫЛЬ, ДОХОДЫ</t>
  </si>
  <si>
    <t>НАЛОГИ НА СОВОКУПНЫЙ ДОХОД</t>
  </si>
  <si>
    <t>Единый налог на вмененный доход для отдельных видов деятельности</t>
  </si>
  <si>
    <t>ПЛАТЕЖИ ПРИ ПОЛЬЗОВАНИИ ПРИРОДНЫМИ РЕСУРСАМИ</t>
  </si>
  <si>
    <t>ШТРАФЫ, САНКЦИИ, ВОЗМЕЩЕНИЕ УЩЕРБА</t>
  </si>
  <si>
    <t>ПРОЧИЕ НЕНАЛОГОВЫЕ ДОХОДЫ</t>
  </si>
  <si>
    <t>Прочие неналоговые доходы бюджетов городских округов</t>
  </si>
  <si>
    <t>БЕЗВОЗМЕЗДНЫЕ ПОСТУПЛЕНИЯ</t>
  </si>
  <si>
    <t>ВСЕГО ДОХОДОВ</t>
  </si>
  <si>
    <t>НАЛОГОВЫЕ И НЕНАЛОГОВЫЕ ДОХОДЫ</t>
  </si>
  <si>
    <t>Налог на доходы физических лиц</t>
  </si>
  <si>
    <t>Доходы от использования имущества находящегося в государственной и муниципальной собственности</t>
  </si>
  <si>
    <t>в том числе:</t>
  </si>
  <si>
    <t>План</t>
  </si>
  <si>
    <t>(рублей)</t>
  </si>
  <si>
    <t>Исполнено</t>
  </si>
  <si>
    <t>% исполнения</t>
  </si>
  <si>
    <t>ВСЕГО ДОХОДОВ С УЧЕТОМ ВОЗВРАТА ОСТАТКОВ СУБСИДИЙ</t>
  </si>
  <si>
    <t>Субвенции на осуществление государственных полномочий по организации и осуществлению деятельности по опеке и попечительству</t>
  </si>
  <si>
    <t>НАЛОГИ НА ИМУЩЕСТВО</t>
  </si>
  <si>
    <t>Прочие доходы от компенсации затрат бюджетов городских округов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</si>
  <si>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</si>
  <si>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</si>
  <si>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ДОХОДЫ ОТ ОКАЗАНИЯ ПЛАТНЫХ УСЛУГ И КОМПЕНСАЦИЯ ЗАТРАТ ГОСУДАРСТВА </t>
  </si>
  <si>
    <t>000 1 11 07014 04 0000 120</t>
  </si>
  <si>
    <t>000 1 11 00000 00 0000 000</t>
  </si>
  <si>
    <t>000 1 12 00000 00 0000 000</t>
  </si>
  <si>
    <t>000 1 13 00000 00 0000 000</t>
  </si>
  <si>
    <t>000 1 16 00000 00 0000 000</t>
  </si>
  <si>
    <t>000 1 17 00000 00 0000 000</t>
  </si>
  <si>
    <t>000 1 17 05040 04 0000 180</t>
  </si>
  <si>
    <t>000 2 00 00000 00 0000 000</t>
  </si>
  <si>
    <t>Прочие субвенции бюджетам городских округов</t>
  </si>
  <si>
    <t>Субвенции на осуществление государственных полномочий по формированию торгового реестра</t>
  </si>
  <si>
    <t xml:space="preserve">Субвенции на осуществление государственных полномочий в сфере административных правонарушений
</t>
  </si>
  <si>
    <t xml:space="preserve">Субвенции на осуществление государственных полномочий по созданию комиссии по делам несовершеннолетних и защите их прав
</t>
  </si>
  <si>
    <t>000 1 00 00000 00 0000 000</t>
  </si>
  <si>
    <t>000 1 01 00000 00 0000 000</t>
  </si>
  <si>
    <t>000 1 01 02000 01 0000 110</t>
  </si>
  <si>
    <t>000 1 01 02010 01 0000 110</t>
  </si>
  <si>
    <t>000 1 05 00000 00 0000 000</t>
  </si>
  <si>
    <t>000 1 05 02010 02 0000 110</t>
  </si>
  <si>
    <t>000 1 06 00000 00 0000 000</t>
  </si>
  <si>
    <t>Приложение №1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</si>
  <si>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</si>
  <si>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</si>
  <si>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Плата за размещение отходов производства и потребления</t>
  </si>
  <si>
    <t>Дотации бюджетам городских округов на выравнивание бюджетной обеспеченности</t>
  </si>
  <si>
    <t>Субвенции на осуществдление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местностям</t>
  </si>
  <si>
    <t>Субвенции бюджетам городских округов на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</si>
  <si>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Плата за негативное воздействие на окружающую среду</t>
  </si>
  <si>
    <t xml:space="preserve"> 000 2 02 15001 04 0000 151</t>
  </si>
  <si>
    <t xml:space="preserve"> 000 2 02 30024 04 0000 151</t>
  </si>
  <si>
    <t xml:space="preserve"> 000 2 02 30029 04 0000 151</t>
  </si>
  <si>
    <t xml:space="preserve"> 000 2 02 39999 04 0000 151</t>
  </si>
  <si>
    <t>Отчет об исполнении бюджета МО ГО "Новая Земля" по кодам видов доходов, подвидов доходов, классификации операций сектора государственного управления, относящихся к доходам бюджетов за 2018 год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</si>
  <si>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</si>
  <si>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000 1010203001 0000 110</t>
  </si>
  <si>
    <t xml:space="preserve"> 000 1120100001 0000 120</t>
  </si>
  <si>
    <t xml:space="preserve"> 000 1120101001 0000 120</t>
  </si>
  <si>
    <t xml:space="preserve"> 000 1120104001 0000 120</t>
  </si>
  <si>
    <t xml:space="preserve"> 000 1120104101 0000 120</t>
  </si>
  <si>
    <t>Плата за выбросы загрязняющих веществ в атмосферный воздух стационарными объектами 7</t>
  </si>
  <si>
    <t>Плата за размещение отходов производства</t>
  </si>
  <si>
    <t xml:space="preserve"> 000 1130299404 0000 130</t>
  </si>
  <si>
    <t xml:space="preserve"> 000 1160300000 0000 140</t>
  </si>
  <si>
    <t xml:space="preserve"> 000 1160301001 0000 140</t>
  </si>
  <si>
    <t xml:space="preserve"> 000 1163300000 0000 140</t>
  </si>
  <si>
    <t xml:space="preserve"> 000 1163304004 0000 140</t>
  </si>
  <si>
    <t xml:space="preserve"> 000 1164300001 0000 140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</si>
  <si>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</si>
  <si>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</si>
  <si>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000 1169004004 0000 140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</si>
  <si>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</si>
  <si>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</si>
  <si>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</si>
  <si>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</si>
  <si>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</si>
  <si>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</si>
  <si>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Прочие межбюджетные трансферты, передаваемые бюджетам городских округов</t>
  </si>
  <si>
    <t xml:space="preserve"> 000 2 02 49999 04 0000 151</t>
  </si>
  <si>
    <t>Субвенции бюджетам городских округов на выполнение передаваемых полномочий субъектов Российской Федерации</t>
  </si>
  <si>
    <t xml:space="preserve">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</si>
</sst>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#,##0.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Arial"/>
      <family val="0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>
      <alignment horizontal="left" wrapText="1" indent="2"/>
      <protection/>
    </xf>
    <xf numFmtId="49" fontId="30" fillId="0" borderId="2">
      <alignment horizontal="center"/>
      <protection/>
    </xf>
    <xf numFmtId="49" fontId="30" fillId="0" borderId="3">
      <alignment horizont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4" applyNumberFormat="0" applyAlignment="0" applyProtection="0"/>
    <xf numFmtId="0" fontId="32" fillId="27" borderId="5" applyNumberFormat="0" applyAlignment="0" applyProtection="0"/>
    <xf numFmtId="0" fontId="33" fillId="27" borderId="4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28" borderId="10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43" fillId="0" borderId="12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Alignment="1">
      <alignment wrapText="1"/>
    </xf>
    <xf numFmtId="171" fontId="4" fillId="0" borderId="0" xfId="0" applyNumberFormat="1" applyFont="1" applyFill="1" applyAlignment="1">
      <alignment horizontal="right"/>
    </xf>
    <xf numFmtId="0" fontId="5" fillId="0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7" fillId="0" borderId="13" xfId="0" applyFont="1" applyBorder="1" applyAlignment="1">
      <alignment/>
    </xf>
    <xf numFmtId="49" fontId="7" fillId="0" borderId="13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right" vertical="center"/>
    </xf>
    <xf numFmtId="185" fontId="7" fillId="0" borderId="13" xfId="0" applyNumberFormat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49" fontId="6" fillId="0" borderId="13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right" vertical="center"/>
    </xf>
    <xf numFmtId="185" fontId="6" fillId="0" borderId="13" xfId="0" applyNumberFormat="1" applyFont="1" applyFill="1" applyBorder="1" applyAlignment="1">
      <alignment horizontal="right" vertical="center"/>
    </xf>
    <xf numFmtId="4" fontId="6" fillId="33" borderId="13" xfId="0" applyNumberFormat="1" applyFont="1" applyFill="1" applyBorder="1" applyAlignment="1">
      <alignment horizontal="right" vertical="center"/>
    </xf>
    <xf numFmtId="0" fontId="7" fillId="34" borderId="13" xfId="0" applyFont="1" applyFill="1" applyBorder="1" applyAlignment="1">
      <alignment vertical="center" wrapText="1"/>
    </xf>
    <xf numFmtId="49" fontId="7" fillId="34" borderId="13" xfId="0" applyNumberFormat="1" applyFont="1" applyFill="1" applyBorder="1" applyAlignment="1">
      <alignment horizontal="center" vertical="center"/>
    </xf>
    <xf numFmtId="4" fontId="7" fillId="34" borderId="13" xfId="0" applyNumberFormat="1" applyFont="1" applyFill="1" applyBorder="1" applyAlignment="1">
      <alignment horizontal="right" vertical="center"/>
    </xf>
    <xf numFmtId="185" fontId="7" fillId="34" borderId="13" xfId="0" applyNumberFormat="1" applyFont="1" applyFill="1" applyBorder="1" applyAlignment="1">
      <alignment horizontal="right" vertical="center"/>
    </xf>
    <xf numFmtId="0" fontId="6" fillId="34" borderId="13" xfId="0" applyFont="1" applyFill="1" applyBorder="1" applyAlignment="1">
      <alignment vertical="center" wrapText="1"/>
    </xf>
    <xf numFmtId="185" fontId="6" fillId="34" borderId="13" xfId="0" applyNumberFormat="1" applyFont="1" applyFill="1" applyBorder="1" applyAlignment="1">
      <alignment horizontal="right" vertical="center"/>
    </xf>
    <xf numFmtId="4" fontId="46" fillId="0" borderId="13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wrapText="1"/>
    </xf>
    <xf numFmtId="0" fontId="47" fillId="0" borderId="1" xfId="33" applyNumberFormat="1" applyFont="1" applyAlignment="1" applyProtection="1">
      <alignment wrapText="1"/>
      <protection/>
    </xf>
    <xf numFmtId="49" fontId="48" fillId="0" borderId="3" xfId="35" applyFont="1" applyProtection="1">
      <alignment horizontal="center"/>
      <protection/>
    </xf>
    <xf numFmtId="4" fontId="6" fillId="34" borderId="13" xfId="0" applyNumberFormat="1" applyFont="1" applyFill="1" applyBorder="1" applyAlignment="1">
      <alignment horizontal="right" vertical="center"/>
    </xf>
    <xf numFmtId="0" fontId="48" fillId="0" borderId="1" xfId="33" applyNumberFormat="1" applyFont="1" applyAlignment="1" applyProtection="1">
      <alignment wrapText="1"/>
      <protection/>
    </xf>
    <xf numFmtId="0" fontId="47" fillId="0" borderId="1" xfId="33" applyNumberFormat="1" applyFont="1" applyAlignment="1" applyProtection="1">
      <alignment horizontal="left" wrapText="1"/>
      <protection/>
    </xf>
    <xf numFmtId="0" fontId="0" fillId="0" borderId="0" xfId="0" applyFont="1" applyFill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44" xfId="34"/>
    <cellStyle name="xl5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view="pageBreakPreview" zoomScaleSheetLayoutView="100" workbookViewId="0" topLeftCell="A36">
      <selection activeCell="C44" sqref="C44"/>
    </sheetView>
  </sheetViews>
  <sheetFormatPr defaultColWidth="9.140625" defaultRowHeight="12.75"/>
  <cols>
    <col min="1" max="1" width="49.421875" style="1" customWidth="1"/>
    <col min="2" max="2" width="30.140625" style="1" customWidth="1"/>
    <col min="3" max="3" width="18.140625" style="3" customWidth="1"/>
    <col min="4" max="4" width="16.421875" style="3" customWidth="1"/>
    <col min="5" max="5" width="17.28125" style="3" customWidth="1"/>
    <col min="6" max="6" width="9.140625" style="1" customWidth="1"/>
    <col min="7" max="7" width="16.8515625" style="1" customWidth="1"/>
    <col min="8" max="8" width="9.140625" style="1" customWidth="1"/>
    <col min="9" max="9" width="43.28125" style="1" bestFit="1" customWidth="1"/>
    <col min="10" max="10" width="9.140625" style="1" customWidth="1"/>
    <col min="11" max="11" width="20.140625" style="1" bestFit="1" customWidth="1"/>
    <col min="12" max="16384" width="9.140625" style="1" customWidth="1"/>
  </cols>
  <sheetData>
    <row r="1" spans="1:11" ht="13.5" customHeight="1">
      <c r="A1" s="7"/>
      <c r="B1" s="7"/>
      <c r="C1" s="7"/>
      <c r="D1" s="7"/>
      <c r="E1" s="7" t="s">
        <v>45</v>
      </c>
      <c r="F1" s="4"/>
      <c r="G1" s="4"/>
      <c r="H1" s="4"/>
      <c r="I1" s="4"/>
      <c r="J1" s="4"/>
      <c r="K1" s="4"/>
    </row>
    <row r="2" spans="1:5" ht="37.5" customHeight="1">
      <c r="A2" s="29" t="s">
        <v>57</v>
      </c>
      <c r="B2" s="29"/>
      <c r="C2" s="29"/>
      <c r="D2" s="29"/>
      <c r="E2" s="29"/>
    </row>
    <row r="3" spans="1:5" ht="18" customHeight="1">
      <c r="A3" s="8"/>
      <c r="B3" s="8"/>
      <c r="C3" s="9"/>
      <c r="D3" s="9"/>
      <c r="E3" s="9"/>
    </row>
    <row r="4" spans="1:5" ht="12.75" customHeight="1">
      <c r="A4" s="10"/>
      <c r="B4" s="8"/>
      <c r="C4" s="9"/>
      <c r="D4" s="9"/>
      <c r="E4" s="9" t="s">
        <v>16</v>
      </c>
    </row>
    <row r="5" spans="1:5" ht="33.75" customHeight="1">
      <c r="A5" s="6" t="s">
        <v>0</v>
      </c>
      <c r="B5" s="6" t="s">
        <v>1</v>
      </c>
      <c r="C5" s="6" t="s">
        <v>15</v>
      </c>
      <c r="D5" s="6" t="s">
        <v>17</v>
      </c>
      <c r="E5" s="6" t="s">
        <v>18</v>
      </c>
    </row>
    <row r="6" spans="1:5" ht="15">
      <c r="A6" s="11">
        <v>1</v>
      </c>
      <c r="B6" s="11">
        <v>2</v>
      </c>
      <c r="C6" s="11">
        <v>3</v>
      </c>
      <c r="D6" s="11">
        <v>3</v>
      </c>
      <c r="E6" s="11">
        <v>3</v>
      </c>
    </row>
    <row r="7" spans="1:5" ht="18.75" customHeight="1">
      <c r="A7" s="12" t="s">
        <v>11</v>
      </c>
      <c r="B7" s="13" t="s">
        <v>38</v>
      </c>
      <c r="C7" s="14">
        <f>C9+C13+C20+C35+C27+C18+C16+C25</f>
        <v>103198268.48</v>
      </c>
      <c r="D7" s="14">
        <f>D9+D13+D20+D35+D27+D18+D16+D25</f>
        <v>100197110.76</v>
      </c>
      <c r="E7" s="15">
        <f>D7/C7*100</f>
        <v>97.09185264035547</v>
      </c>
    </row>
    <row r="8" spans="1:5" ht="13.5" customHeight="1">
      <c r="A8" s="16"/>
      <c r="B8" s="13"/>
      <c r="C8" s="14"/>
      <c r="D8" s="14"/>
      <c r="E8" s="15"/>
    </row>
    <row r="9" spans="1:5" ht="19.5" customHeight="1">
      <c r="A9" s="16" t="s">
        <v>2</v>
      </c>
      <c r="B9" s="13" t="s">
        <v>39</v>
      </c>
      <c r="C9" s="14">
        <f>C10</f>
        <v>102516000</v>
      </c>
      <c r="D9" s="14">
        <f>D10</f>
        <v>99791802.67</v>
      </c>
      <c r="E9" s="15">
        <f>D9/C9*100</f>
        <v>97.34266131140505</v>
      </c>
    </row>
    <row r="10" spans="1:5" ht="19.5" customHeight="1">
      <c r="A10" s="17" t="s">
        <v>12</v>
      </c>
      <c r="B10" s="18" t="s">
        <v>40</v>
      </c>
      <c r="C10" s="19">
        <f>+C11+C12</f>
        <v>102516000</v>
      </c>
      <c r="D10" s="19">
        <f>+D11+D12</f>
        <v>99791802.67</v>
      </c>
      <c r="E10" s="20"/>
    </row>
    <row r="11" spans="1:5" ht="87" customHeight="1">
      <c r="A11" s="17" t="s">
        <v>23</v>
      </c>
      <c r="B11" s="18" t="s">
        <v>41</v>
      </c>
      <c r="C11" s="19">
        <v>102516000</v>
      </c>
      <c r="D11" s="19">
        <v>99788359.5</v>
      </c>
      <c r="E11" s="20"/>
    </row>
    <row r="12" spans="1:5" ht="87" customHeight="1">
      <c r="A12" s="17" t="s">
        <v>58</v>
      </c>
      <c r="B12" s="18" t="s">
        <v>59</v>
      </c>
      <c r="C12" s="19"/>
      <c r="D12" s="19">
        <v>3443.17</v>
      </c>
      <c r="E12" s="20"/>
    </row>
    <row r="13" spans="1:5" ht="19.5" customHeight="1">
      <c r="A13" s="16" t="s">
        <v>3</v>
      </c>
      <c r="B13" s="13" t="s">
        <v>42</v>
      </c>
      <c r="C13" s="14">
        <f>C14</f>
        <v>74144</v>
      </c>
      <c r="D13" s="14">
        <f>D14</f>
        <v>55608</v>
      </c>
      <c r="E13" s="15">
        <f>D13/C13*100</f>
        <v>75</v>
      </c>
    </row>
    <row r="14" spans="1:5" ht="36.75" customHeight="1">
      <c r="A14" s="17" t="s">
        <v>4</v>
      </c>
      <c r="B14" s="18" t="s">
        <v>43</v>
      </c>
      <c r="C14" s="19">
        <v>74144</v>
      </c>
      <c r="D14" s="19">
        <v>55608</v>
      </c>
      <c r="E14" s="15"/>
    </row>
    <row r="15" spans="1:5" ht="36" customHeight="1" hidden="1">
      <c r="A15" s="17"/>
      <c r="B15" s="18"/>
      <c r="C15" s="19"/>
      <c r="D15" s="19"/>
      <c r="E15" s="15" t="e">
        <f>D15/C15*100</f>
        <v>#DIV/0!</v>
      </c>
    </row>
    <row r="16" spans="1:5" ht="19.5" customHeight="1">
      <c r="A16" s="16" t="s">
        <v>21</v>
      </c>
      <c r="B16" s="13" t="s">
        <v>44</v>
      </c>
      <c r="C16" s="14">
        <f>C17</f>
        <v>86700</v>
      </c>
      <c r="D16" s="14">
        <f>D17</f>
        <v>95597.4</v>
      </c>
      <c r="E16" s="15">
        <f>D16/C16*100</f>
        <v>110.26228373702422</v>
      </c>
    </row>
    <row r="17" spans="1:5" ht="45" customHeight="1">
      <c r="A17" s="17" t="s">
        <v>46</v>
      </c>
      <c r="B17" s="18" t="s">
        <v>47</v>
      </c>
      <c r="C17" s="19">
        <v>86700</v>
      </c>
      <c r="D17" s="21">
        <v>95597.4</v>
      </c>
      <c r="E17" s="20"/>
    </row>
    <row r="18" spans="1:5" ht="44.25" customHeight="1">
      <c r="A18" s="16" t="s">
        <v>13</v>
      </c>
      <c r="B18" s="13" t="s">
        <v>27</v>
      </c>
      <c r="C18" s="14">
        <f>+C19</f>
        <v>236424.48</v>
      </c>
      <c r="D18" s="14">
        <f>+D19</f>
        <v>236424.48</v>
      </c>
      <c r="E18" s="15">
        <f>D18/C18*100</f>
        <v>100</v>
      </c>
    </row>
    <row r="19" spans="1:5" ht="60" customHeight="1">
      <c r="A19" s="17" t="s">
        <v>24</v>
      </c>
      <c r="B19" s="18" t="s">
        <v>26</v>
      </c>
      <c r="C19" s="19">
        <v>236424.48</v>
      </c>
      <c r="D19" s="19">
        <v>236424.48</v>
      </c>
      <c r="E19" s="20"/>
    </row>
    <row r="20" spans="1:5" ht="33" customHeight="1">
      <c r="A20" s="22" t="s">
        <v>5</v>
      </c>
      <c r="B20" s="23" t="s">
        <v>28</v>
      </c>
      <c r="C20" s="24">
        <f>+C21</f>
        <v>9000</v>
      </c>
      <c r="D20" s="24">
        <f>+D21</f>
        <v>7503.21</v>
      </c>
      <c r="E20" s="25">
        <f>D20/C20*100</f>
        <v>83.369</v>
      </c>
    </row>
    <row r="21" spans="1:5" ht="33" customHeight="1">
      <c r="A21" s="30" t="s">
        <v>52</v>
      </c>
      <c r="B21" s="31" t="s">
        <v>60</v>
      </c>
      <c r="C21" s="32">
        <f>+C22+C23</f>
        <v>9000</v>
      </c>
      <c r="D21" s="32">
        <f>+D22+D23</f>
        <v>7503.21</v>
      </c>
      <c r="E21" s="25"/>
    </row>
    <row r="22" spans="1:5" ht="33" customHeight="1">
      <c r="A22" s="30" t="s">
        <v>64</v>
      </c>
      <c r="B22" s="31" t="s">
        <v>61</v>
      </c>
      <c r="C22" s="32"/>
      <c r="D22" s="32">
        <v>1651.88</v>
      </c>
      <c r="E22" s="25"/>
    </row>
    <row r="23" spans="1:5" ht="33" customHeight="1">
      <c r="A23" s="30" t="s">
        <v>48</v>
      </c>
      <c r="B23" s="31" t="s">
        <v>62</v>
      </c>
      <c r="C23" s="32">
        <f>+C24</f>
        <v>9000</v>
      </c>
      <c r="D23" s="32">
        <f>+D24</f>
        <v>5851.33</v>
      </c>
      <c r="E23" s="25"/>
    </row>
    <row r="24" spans="1:5" ht="15.75">
      <c r="A24" s="30" t="s">
        <v>65</v>
      </c>
      <c r="B24" s="31" t="s">
        <v>63</v>
      </c>
      <c r="C24" s="32">
        <v>9000</v>
      </c>
      <c r="D24" s="32">
        <v>5851.33</v>
      </c>
      <c r="E24" s="25"/>
    </row>
    <row r="25" spans="1:5" ht="33" customHeight="1">
      <c r="A25" s="22" t="s">
        <v>25</v>
      </c>
      <c r="B25" s="23" t="s">
        <v>29</v>
      </c>
      <c r="C25" s="24">
        <f>SUM(C26:C26)</f>
        <v>200000</v>
      </c>
      <c r="D25" s="24">
        <f>D26</f>
        <v>0</v>
      </c>
      <c r="E25" s="25">
        <f>D25/C25*100</f>
        <v>0</v>
      </c>
    </row>
    <row r="26" spans="1:5" ht="30" customHeight="1">
      <c r="A26" s="26" t="s">
        <v>22</v>
      </c>
      <c r="B26" s="31" t="s">
        <v>66</v>
      </c>
      <c r="C26" s="21">
        <v>200000</v>
      </c>
      <c r="D26" s="21">
        <v>0</v>
      </c>
      <c r="E26" s="27"/>
    </row>
    <row r="27" spans="1:5" ht="31.5" customHeight="1">
      <c r="A27" s="16" t="s">
        <v>6</v>
      </c>
      <c r="B27" s="13" t="s">
        <v>30</v>
      </c>
      <c r="C27" s="14">
        <f>+C28+C30+C32+C33</f>
        <v>25000</v>
      </c>
      <c r="D27" s="14">
        <f>+D28+D30+D32+D33</f>
        <v>10175</v>
      </c>
      <c r="E27" s="15">
        <f>D27/C27*100</f>
        <v>40.699999999999996</v>
      </c>
    </row>
    <row r="28" spans="1:5" ht="30">
      <c r="A28" s="33" t="s">
        <v>75</v>
      </c>
      <c r="B28" s="31" t="s">
        <v>67</v>
      </c>
      <c r="C28" s="14">
        <f>+C29</f>
        <v>0</v>
      </c>
      <c r="D28" s="14">
        <f>+D29</f>
        <v>5175</v>
      </c>
      <c r="E28" s="15"/>
    </row>
    <row r="29" spans="1:5" ht="90">
      <c r="A29" s="33" t="s">
        <v>77</v>
      </c>
      <c r="B29" s="31" t="s">
        <v>68</v>
      </c>
      <c r="C29" s="19"/>
      <c r="D29" s="19">
        <v>5175</v>
      </c>
      <c r="E29" s="15"/>
    </row>
    <row r="30" spans="1:5" ht="75">
      <c r="A30" s="33" t="s">
        <v>76</v>
      </c>
      <c r="B30" s="31" t="s">
        <v>69</v>
      </c>
      <c r="C30" s="14">
        <f>+C31</f>
        <v>0</v>
      </c>
      <c r="D30" s="14">
        <f>+D31</f>
        <v>4000</v>
      </c>
      <c r="E30" s="15"/>
    </row>
    <row r="31" spans="1:5" ht="75">
      <c r="A31" s="33" t="s">
        <v>78</v>
      </c>
      <c r="B31" s="31" t="s">
        <v>70</v>
      </c>
      <c r="C31" s="19"/>
      <c r="D31" s="19">
        <v>4000</v>
      </c>
      <c r="E31" s="15"/>
    </row>
    <row r="32" spans="1:5" ht="72.75" customHeight="1">
      <c r="A32" s="33" t="s">
        <v>79</v>
      </c>
      <c r="B32" s="31" t="s">
        <v>71</v>
      </c>
      <c r="C32" s="14"/>
      <c r="D32" s="14">
        <v>1000</v>
      </c>
      <c r="E32" s="15"/>
    </row>
    <row r="33" spans="1:5" ht="28.5" customHeight="1">
      <c r="A33" s="33" t="s">
        <v>80</v>
      </c>
      <c r="B33" s="31" t="s">
        <v>72</v>
      </c>
      <c r="C33" s="14">
        <f>+C34</f>
        <v>25000</v>
      </c>
      <c r="D33" s="14">
        <f>+D34</f>
        <v>0</v>
      </c>
      <c r="E33" s="15"/>
    </row>
    <row r="34" spans="1:5" ht="45">
      <c r="A34" s="33" t="s">
        <v>73</v>
      </c>
      <c r="B34" s="31" t="s">
        <v>74</v>
      </c>
      <c r="C34" s="19">
        <v>25000</v>
      </c>
      <c r="D34" s="19">
        <v>0</v>
      </c>
      <c r="E34" s="15"/>
    </row>
    <row r="35" spans="1:5" ht="13.5" customHeight="1">
      <c r="A35" s="16" t="s">
        <v>7</v>
      </c>
      <c r="B35" s="13" t="s">
        <v>31</v>
      </c>
      <c r="C35" s="14">
        <f>C36</f>
        <v>51000</v>
      </c>
      <c r="D35" s="14">
        <f>D36</f>
        <v>0</v>
      </c>
      <c r="E35" s="15">
        <f>D35/C35*100</f>
        <v>0</v>
      </c>
    </row>
    <row r="36" spans="1:5" ht="30">
      <c r="A36" s="17" t="s">
        <v>8</v>
      </c>
      <c r="B36" s="18" t="s">
        <v>32</v>
      </c>
      <c r="C36" s="19">
        <v>51000</v>
      </c>
      <c r="D36" s="19">
        <v>0</v>
      </c>
      <c r="E36" s="20"/>
    </row>
    <row r="37" spans="1:5" ht="14.25">
      <c r="A37" s="16" t="s">
        <v>9</v>
      </c>
      <c r="B37" s="13" t="s">
        <v>33</v>
      </c>
      <c r="C37" s="14">
        <f>C38+C47+C39+C46+C48</f>
        <v>11989008</v>
      </c>
      <c r="D37" s="14">
        <f>D38+D47+D39+D46+D48</f>
        <v>11172984.05</v>
      </c>
      <c r="E37" s="15">
        <f>D37/C37*100</f>
        <v>93.19356572286883</v>
      </c>
    </row>
    <row r="38" spans="1:5" ht="33" customHeight="1">
      <c r="A38" s="17" t="s">
        <v>49</v>
      </c>
      <c r="B38" s="31" t="s">
        <v>53</v>
      </c>
      <c r="C38" s="14">
        <v>774300</v>
      </c>
      <c r="D38" s="14">
        <v>774300</v>
      </c>
      <c r="E38" s="15">
        <f>D38/C38*100</f>
        <v>100</v>
      </c>
    </row>
    <row r="39" spans="1:5" ht="45">
      <c r="A39" s="33" t="s">
        <v>83</v>
      </c>
      <c r="B39" s="31" t="s">
        <v>54</v>
      </c>
      <c r="C39" s="14">
        <f>C41+C42+C43+C44+C45</f>
        <v>1344800</v>
      </c>
      <c r="D39" s="14">
        <f>D41+D42+D43+D44+D45</f>
        <v>1303032.85</v>
      </c>
      <c r="E39" s="15">
        <f>D39/C39*100</f>
        <v>96.8941738548483</v>
      </c>
    </row>
    <row r="40" spans="1:5" ht="15">
      <c r="A40" s="17" t="s">
        <v>14</v>
      </c>
      <c r="B40" s="18"/>
      <c r="C40" s="14"/>
      <c r="D40" s="14"/>
      <c r="E40" s="15"/>
    </row>
    <row r="41" spans="1:5" ht="75">
      <c r="A41" s="17" t="s">
        <v>50</v>
      </c>
      <c r="B41" s="18"/>
      <c r="C41" s="28">
        <v>5000</v>
      </c>
      <c r="D41" s="28">
        <v>5000</v>
      </c>
      <c r="E41" s="20">
        <f aca="true" t="shared" si="0" ref="E41:E46">D41/C41*100</f>
        <v>100</v>
      </c>
    </row>
    <row r="42" spans="1:5" ht="30">
      <c r="A42" s="17" t="s">
        <v>35</v>
      </c>
      <c r="B42" s="18"/>
      <c r="C42" s="28">
        <v>25000</v>
      </c>
      <c r="D42" s="28">
        <v>24991.37</v>
      </c>
      <c r="E42" s="20">
        <f t="shared" si="0"/>
        <v>99.96548</v>
      </c>
    </row>
    <row r="43" spans="1:7" ht="44.25" customHeight="1">
      <c r="A43" s="17" t="s">
        <v>20</v>
      </c>
      <c r="B43" s="18"/>
      <c r="C43" s="28">
        <v>421600</v>
      </c>
      <c r="D43" s="28">
        <v>421310.83</v>
      </c>
      <c r="E43" s="20">
        <f t="shared" si="0"/>
        <v>99.93141129032259</v>
      </c>
      <c r="G43" s="2"/>
    </row>
    <row r="44" spans="1:5" ht="54" customHeight="1">
      <c r="A44" s="17" t="s">
        <v>36</v>
      </c>
      <c r="B44" s="18"/>
      <c r="C44" s="28">
        <v>471600</v>
      </c>
      <c r="D44" s="28">
        <v>442806.07</v>
      </c>
      <c r="E44" s="20">
        <f t="shared" si="0"/>
        <v>93.89441687871077</v>
      </c>
    </row>
    <row r="45" spans="1:9" ht="54.75" customHeight="1">
      <c r="A45" s="17" t="s">
        <v>37</v>
      </c>
      <c r="B45" s="18"/>
      <c r="C45" s="28">
        <v>421600</v>
      </c>
      <c r="D45" s="28">
        <v>408924.58</v>
      </c>
      <c r="E45" s="20">
        <f t="shared" si="0"/>
        <v>96.99349620493359</v>
      </c>
      <c r="I45" s="35" t="s">
        <v>84</v>
      </c>
    </row>
    <row r="46" spans="1:5" ht="90">
      <c r="A46" s="17" t="s">
        <v>51</v>
      </c>
      <c r="B46" s="31" t="s">
        <v>55</v>
      </c>
      <c r="C46" s="19">
        <v>1199900</v>
      </c>
      <c r="D46" s="28">
        <v>425643.2</v>
      </c>
      <c r="E46" s="20">
        <f t="shared" si="0"/>
        <v>35.47322276856405</v>
      </c>
    </row>
    <row r="47" spans="1:5" ht="15">
      <c r="A47" s="17" t="s">
        <v>34</v>
      </c>
      <c r="B47" s="31" t="s">
        <v>56</v>
      </c>
      <c r="C47" s="14">
        <v>5336900</v>
      </c>
      <c r="D47" s="14">
        <v>5336900</v>
      </c>
      <c r="E47" s="15">
        <f>D47/C47*100</f>
        <v>100</v>
      </c>
    </row>
    <row r="48" spans="1:5" ht="31.5">
      <c r="A48" s="34" t="s">
        <v>81</v>
      </c>
      <c r="B48" s="31" t="s">
        <v>82</v>
      </c>
      <c r="C48" s="14">
        <v>3333108</v>
      </c>
      <c r="D48" s="14">
        <v>3333108</v>
      </c>
      <c r="E48" s="15">
        <f>D48/C48*100</f>
        <v>100</v>
      </c>
    </row>
    <row r="49" spans="1:5" ht="14.25">
      <c r="A49" s="16" t="s">
        <v>10</v>
      </c>
      <c r="B49" s="13"/>
      <c r="C49" s="14">
        <f>C7+C37</f>
        <v>115187276.48</v>
      </c>
      <c r="D49" s="14">
        <f>D7+D37</f>
        <v>111370094.81</v>
      </c>
      <c r="E49" s="15">
        <f>D49/C49*100</f>
        <v>96.68610823465144</v>
      </c>
    </row>
    <row r="50" spans="1:5" ht="28.5">
      <c r="A50" s="16" t="s">
        <v>19</v>
      </c>
      <c r="B50" s="13"/>
      <c r="C50" s="14">
        <f>C49</f>
        <v>115187276.48</v>
      </c>
      <c r="D50" s="14">
        <f>D49</f>
        <v>111370094.81</v>
      </c>
      <c r="E50" s="15">
        <f>D50/C50*100</f>
        <v>96.68610823465144</v>
      </c>
    </row>
    <row r="54" spans="1:2" ht="12.75">
      <c r="A54" s="3"/>
      <c r="B54" s="2"/>
    </row>
    <row r="55" spans="1:2" ht="12.75">
      <c r="A55" s="3"/>
      <c r="B55" s="2"/>
    </row>
    <row r="56" ht="12.75">
      <c r="B56" s="2"/>
    </row>
    <row r="57" ht="12.75">
      <c r="B57" s="2"/>
    </row>
    <row r="58" spans="2:5" ht="14.25">
      <c r="B58" s="2"/>
      <c r="C58" s="5"/>
      <c r="D58" s="5"/>
      <c r="E58" s="5"/>
    </row>
    <row r="59" ht="12.75">
      <c r="B59" s="2"/>
    </row>
  </sheetData>
  <sheetProtection/>
  <mergeCells count="1">
    <mergeCell ref="A2:E2"/>
  </mergeCells>
  <printOptions/>
  <pageMargins left="0.75" right="0.23" top="1" bottom="0.47" header="0.5" footer="0.5"/>
  <pageSetup horizontalDpi="600" verticalDpi="600" orientation="portrait" paperSize="9" scale="70" r:id="rId1"/>
  <rowBreaks count="1" manualBreakCount="1">
    <brk id="3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Ковина Татьяна</dc:creator>
  <cp:keywords/>
  <dc:description/>
  <cp:lastModifiedBy>root</cp:lastModifiedBy>
  <cp:lastPrinted>2015-04-15T10:53:43Z</cp:lastPrinted>
  <dcterms:created xsi:type="dcterms:W3CDTF">1996-10-08T23:32:33Z</dcterms:created>
  <dcterms:modified xsi:type="dcterms:W3CDTF">2019-03-01T09:15:24Z</dcterms:modified>
  <cp:category/>
  <cp:version/>
  <cp:contentType/>
  <cp:contentStatus/>
</cp:coreProperties>
</file>